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DSAF\RAPPORTS ANNUELS\2023\Formulaires\"/>
    </mc:Choice>
  </mc:AlternateContent>
  <bookViews>
    <workbookView xWindow="0" yWindow="0" windowWidth="17256" windowHeight="5916" tabRatio="922" activeTab="1"/>
  </bookViews>
  <sheets>
    <sheet name="Questionnaire" sheetId="21" r:id="rId1"/>
    <sheet name="1-Présentation" sheetId="11" r:id="rId2"/>
    <sheet name=" 2-Équipe" sheetId="1" r:id="rId3"/>
    <sheet name="3-Infos" sheetId="8" r:id="rId4"/>
    <sheet name="4-BILAN" sheetId="2" r:id="rId5"/>
    <sheet name="5-REVENUS" sheetId="10" r:id="rId6"/>
    <sheet name="6-DÉPENSES" sheetId="4" r:id="rId7"/>
    <sheet name="7-Vérif. R - D" sheetId="3" r:id="rId8"/>
    <sheet name="8-Contribution Diocésaine" sheetId="12" r:id="rId9"/>
    <sheet name="9-Rapport des messes à célèbrer" sheetId="13" r:id="rId10"/>
    <sheet name="10-Suivi dons dédiés" sheetId="18" r:id="rId11"/>
    <sheet name="11-Locaux à louer" sheetId="19" r:id="rId12"/>
    <sheet name="12-Configuration informatique" sheetId="14" r:id="rId13"/>
  </sheets>
  <definedNames>
    <definedName name="a" localSheetId="11">#REF!</definedName>
    <definedName name="a">#REF!</definedName>
    <definedName name="Sondage_Développement_052020" localSheetId="0">Questionnaire!#REF!</definedName>
    <definedName name="Sondage_Développement_52021" localSheetId="0">Questionnaire!$C$4:$C$200</definedName>
    <definedName name="_xlnm.Print_Area" localSheetId="2">' 2-Équipe'!$A$1:$H$32</definedName>
    <definedName name="_xlnm.Print_Area" localSheetId="11">'11-Locaux à louer'!$A$1:$F$39</definedName>
    <definedName name="_xlnm.Print_Area" localSheetId="1">'1-Présentation'!$A$1:$L$51</definedName>
    <definedName name="_xlnm.Print_Area" localSheetId="3">'3-Infos'!$A$1:$H$59</definedName>
    <definedName name="_xlnm.Print_Area" localSheetId="4">'4-BILAN'!$A$1:$I$81</definedName>
    <definedName name="_xlnm.Print_Area" localSheetId="5">'5-REVENUS'!$A$1:$K$60</definedName>
    <definedName name="_xlnm.Print_Area" localSheetId="6">'6-DÉPENSES'!$A$1:$J$85</definedName>
    <definedName name="_xlnm.Print_Area" localSheetId="7">'7-Vérif. R - D'!$A$1:$J$56</definedName>
    <definedName name="_xlnm.Print_Area" localSheetId="8">'8-Contribution Diocésaine'!$A$1:$W$71</definedName>
    <definedName name="_xlnm.Print_Area" localSheetId="9">'9-Rapport des messes à célèbrer'!$A$2:$T$51</definedName>
  </definedNames>
  <calcPr calcId="152511"/>
</workbook>
</file>

<file path=xl/calcChain.xml><?xml version="1.0" encoding="utf-8"?>
<calcChain xmlns="http://schemas.openxmlformats.org/spreadsheetml/2006/main">
  <c r="G79" i="4" l="1"/>
  <c r="I36" i="3"/>
  <c r="I39" i="3"/>
  <c r="I40" i="3"/>
  <c r="I41" i="3"/>
  <c r="I43" i="3"/>
  <c r="I16" i="3"/>
  <c r="I17" i="3"/>
  <c r="I21" i="3"/>
  <c r="F42" i="2" l="1"/>
  <c r="F46" i="2" s="1"/>
  <c r="S53" i="12"/>
  <c r="S51" i="12"/>
  <c r="P25" i="12"/>
  <c r="S25" i="12" s="1"/>
  <c r="P23" i="12"/>
  <c r="S23" i="12" s="1"/>
  <c r="J17" i="18"/>
  <c r="F31" i="18" s="1"/>
  <c r="J51" i="18"/>
  <c r="J3" i="18"/>
  <c r="H29" i="10"/>
  <c r="P24" i="12"/>
  <c r="S24" i="12" s="1"/>
  <c r="G62" i="4"/>
  <c r="P16" i="12"/>
  <c r="P15" i="12"/>
  <c r="S15" i="12" s="1"/>
  <c r="P14" i="12"/>
  <c r="P13" i="12"/>
  <c r="S13" i="12" s="1"/>
  <c r="H16" i="2"/>
  <c r="G26" i="3" s="1"/>
  <c r="F16" i="2"/>
  <c r="G50" i="3" s="1"/>
  <c r="H58" i="10"/>
  <c r="J58" i="10"/>
  <c r="H45" i="10"/>
  <c r="CK2" i="14"/>
  <c r="BU2" i="14"/>
  <c r="Z2" i="14"/>
  <c r="A2" i="19"/>
  <c r="A1" i="19"/>
  <c r="G42" i="3"/>
  <c r="E42" i="3"/>
  <c r="I42" i="3" s="1"/>
  <c r="I82" i="4"/>
  <c r="I76" i="4"/>
  <c r="I67" i="4"/>
  <c r="I62" i="4"/>
  <c r="I55" i="4"/>
  <c r="I46" i="4"/>
  <c r="I34" i="4"/>
  <c r="I27" i="4"/>
  <c r="I17" i="4"/>
  <c r="G82" i="4"/>
  <c r="G76" i="4"/>
  <c r="G67" i="4"/>
  <c r="G55" i="4"/>
  <c r="G46" i="4"/>
  <c r="G34" i="4"/>
  <c r="G27" i="4"/>
  <c r="G17" i="4"/>
  <c r="J41" i="10"/>
  <c r="H41" i="10"/>
  <c r="H36" i="10"/>
  <c r="J36" i="10"/>
  <c r="J29" i="10"/>
  <c r="J23" i="10"/>
  <c r="H23" i="10"/>
  <c r="H59" i="12"/>
  <c r="H57" i="12"/>
  <c r="G44" i="3"/>
  <c r="G35" i="3"/>
  <c r="E35" i="3"/>
  <c r="E15" i="3"/>
  <c r="G15" i="3"/>
  <c r="E44" i="3"/>
  <c r="J29" i="18"/>
  <c r="J15" i="18"/>
  <c r="DL2" i="14"/>
  <c r="DJ2" i="14"/>
  <c r="DI2" i="14"/>
  <c r="DH2" i="14"/>
  <c r="DG2" i="14"/>
  <c r="DF2" i="14"/>
  <c r="DE2" i="14"/>
  <c r="DD2" i="14"/>
  <c r="CY2" i="14"/>
  <c r="DC2" i="14"/>
  <c r="DB2" i="14"/>
  <c r="DA2" i="14"/>
  <c r="CZ2" i="14"/>
  <c r="CX2" i="14"/>
  <c r="CW2" i="14"/>
  <c r="CV2" i="14"/>
  <c r="CU2" i="14"/>
  <c r="CT2" i="14"/>
  <c r="CS2" i="14"/>
  <c r="CR2" i="14"/>
  <c r="CQ2" i="14"/>
  <c r="CP2" i="14"/>
  <c r="CO2" i="14"/>
  <c r="CN2" i="14"/>
  <c r="CM2" i="14"/>
  <c r="CL2" i="14"/>
  <c r="CJ2" i="14"/>
  <c r="CI2" i="14"/>
  <c r="CH2" i="14"/>
  <c r="CG2" i="14"/>
  <c r="CF2" i="14"/>
  <c r="CE2" i="14"/>
  <c r="CD2" i="14"/>
  <c r="CC2" i="14"/>
  <c r="CB2" i="14"/>
  <c r="CA2" i="14"/>
  <c r="BZ2" i="14"/>
  <c r="BY2" i="14"/>
  <c r="BX2" i="14"/>
  <c r="BW2" i="14"/>
  <c r="BV2" i="14"/>
  <c r="BT2" i="14"/>
  <c r="BS2" i="14"/>
  <c r="BR2" i="14"/>
  <c r="BQ2" i="14"/>
  <c r="BP2" i="14"/>
  <c r="BO2" i="14"/>
  <c r="BN2" i="14"/>
  <c r="BM2" i="14"/>
  <c r="BL2" i="14"/>
  <c r="BK2" i="14"/>
  <c r="BI2" i="14"/>
  <c r="BH2" i="14"/>
  <c r="BG2" i="14"/>
  <c r="BF2" i="14"/>
  <c r="BE2" i="14"/>
  <c r="BD2" i="14"/>
  <c r="BC2" i="14"/>
  <c r="BB2" i="14"/>
  <c r="BA2" i="14"/>
  <c r="AZ2" i="14"/>
  <c r="AY2" i="14"/>
  <c r="AX2" i="14"/>
  <c r="AW2" i="14"/>
  <c r="AV2" i="14"/>
  <c r="AU2" i="14"/>
  <c r="AT2" i="14"/>
  <c r="AS2" i="14"/>
  <c r="AR2" i="14"/>
  <c r="AQ2" i="14"/>
  <c r="AP2" i="14"/>
  <c r="AO2" i="14"/>
  <c r="AN2" i="14"/>
  <c r="AM2" i="14"/>
  <c r="AL2" i="14"/>
  <c r="AK2" i="14"/>
  <c r="AH2" i="14"/>
  <c r="AG2" i="14"/>
  <c r="AF2" i="14"/>
  <c r="AD2" i="14"/>
  <c r="AC2" i="14"/>
  <c r="AB2" i="14"/>
  <c r="Y2" i="14"/>
  <c r="X2" i="14"/>
  <c r="W2" i="14"/>
  <c r="V2" i="14"/>
  <c r="T2" i="14"/>
  <c r="S2" i="14"/>
  <c r="R2" i="14"/>
  <c r="Q2" i="14"/>
  <c r="P2" i="14"/>
  <c r="O2" i="14"/>
  <c r="N2" i="14"/>
  <c r="M2" i="14"/>
  <c r="L2" i="14"/>
  <c r="K2" i="14"/>
  <c r="J2" i="14"/>
  <c r="I2" i="14"/>
  <c r="G2" i="14"/>
  <c r="F2" i="14"/>
  <c r="E2" i="14"/>
  <c r="D2" i="14"/>
  <c r="C2" i="14"/>
  <c r="B2" i="14"/>
  <c r="A2" i="14"/>
  <c r="P49" i="12"/>
  <c r="S49" i="12"/>
  <c r="S37" i="12"/>
  <c r="S14" i="12"/>
  <c r="I39" i="10"/>
  <c r="H69" i="4"/>
  <c r="G43" i="3"/>
  <c r="G41" i="3"/>
  <c r="G40" i="3"/>
  <c r="G39" i="3"/>
  <c r="G38" i="3"/>
  <c r="I38" i="3" s="1"/>
  <c r="G37" i="3"/>
  <c r="G36" i="3"/>
  <c r="E43" i="3"/>
  <c r="E41" i="3"/>
  <c r="E40" i="3"/>
  <c r="E39" i="3"/>
  <c r="E38" i="3"/>
  <c r="E37" i="3"/>
  <c r="E36" i="3"/>
  <c r="G21" i="3"/>
  <c r="G16" i="3"/>
  <c r="G17" i="3"/>
  <c r="E21" i="3"/>
  <c r="E17" i="3"/>
  <c r="E16" i="3"/>
  <c r="H70" i="2"/>
  <c r="F70" i="2"/>
  <c r="H32" i="2"/>
  <c r="G19" i="3" s="1"/>
  <c r="F32" i="2"/>
  <c r="E19" i="3" s="1"/>
  <c r="A7" i="13"/>
  <c r="T6" i="13"/>
  <c r="G43" i="13" s="1"/>
  <c r="S25" i="13"/>
  <c r="O38" i="13"/>
  <c r="A2" i="4"/>
  <c r="A2" i="10"/>
  <c r="A2" i="2"/>
  <c r="A2" i="8"/>
  <c r="A3" i="1"/>
  <c r="H44" i="4"/>
  <c r="H53" i="4"/>
  <c r="H80" i="4"/>
  <c r="H74" i="4"/>
  <c r="H15" i="4"/>
  <c r="H25" i="4"/>
  <c r="H32" i="4"/>
  <c r="H65" i="4"/>
  <c r="E58" i="8"/>
  <c r="T2" i="12"/>
  <c r="H63" i="12" s="1"/>
  <c r="B3" i="12"/>
  <c r="E50" i="3"/>
  <c r="E26" i="3"/>
  <c r="F4" i="4"/>
  <c r="G5" i="4" s="1"/>
  <c r="I5" i="4" s="1"/>
  <c r="F4" i="10"/>
  <c r="H5" i="10" s="1"/>
  <c r="J5" i="10" s="1"/>
  <c r="E77" i="2"/>
  <c r="E4" i="2"/>
  <c r="F7" i="2" s="1"/>
  <c r="H7" i="2" s="1"/>
  <c r="E9" i="3"/>
  <c r="A2" i="3"/>
  <c r="F44" i="8"/>
  <c r="S16" i="12"/>
  <c r="DK2" i="14"/>
  <c r="H46" i="2"/>
  <c r="G20" i="3" s="1"/>
  <c r="U2" i="14"/>
  <c r="AE2" i="14"/>
  <c r="BJ2" i="14"/>
  <c r="E21" i="13" l="1"/>
  <c r="F40" i="13"/>
  <c r="I19" i="3"/>
  <c r="I44" i="3"/>
  <c r="I37" i="3"/>
  <c r="I35" i="3"/>
  <c r="I15" i="3"/>
  <c r="DP2" i="14"/>
  <c r="I84" i="4"/>
  <c r="G84" i="4"/>
  <c r="G31" i="3" s="1"/>
  <c r="DO2" i="14"/>
  <c r="J59" i="10"/>
  <c r="H59" i="10"/>
  <c r="S28" i="12"/>
  <c r="E20" i="3"/>
  <c r="I20" i="3" s="1"/>
  <c r="I62" i="12"/>
  <c r="H67" i="12"/>
  <c r="H65" i="12"/>
  <c r="K36" i="13"/>
  <c r="S6" i="12" l="1"/>
  <c r="S30" i="12" s="1"/>
  <c r="S39" i="12" s="1"/>
  <c r="P46" i="12" s="1"/>
  <c r="S46" i="12" s="1"/>
  <c r="G12" i="3"/>
  <c r="H75" i="2"/>
  <c r="F75" i="2"/>
  <c r="H2" i="14"/>
  <c r="DM2" i="14" s="1"/>
  <c r="G18" i="3"/>
  <c r="H24" i="2"/>
  <c r="H48" i="2" s="1"/>
  <c r="H63" i="2" l="1"/>
  <c r="G34" i="3" l="1"/>
  <c r="AA2" i="14"/>
  <c r="DN2" i="14" s="1"/>
  <c r="G45" i="3" l="1"/>
  <c r="AJ2" i="14"/>
  <c r="J55" i="18"/>
  <c r="F74" i="2" l="1"/>
  <c r="E45" i="3" s="1"/>
  <c r="I45" i="3" s="1"/>
  <c r="AI2" i="14" l="1"/>
  <c r="H77" i="2"/>
  <c r="F73" i="2" s="1"/>
  <c r="S57" i="12"/>
  <c r="F57" i="2" s="1"/>
  <c r="H80" i="2" l="1"/>
  <c r="F77" i="2"/>
  <c r="Q62" i="12"/>
  <c r="Q67" i="12" s="1"/>
  <c r="S59" i="12"/>
  <c r="F21" i="2" s="1"/>
  <c r="F24" i="2" l="1"/>
  <c r="F48" i="2" s="1"/>
  <c r="E18" i="3"/>
  <c r="I18" i="3" s="1"/>
  <c r="Q65" i="12"/>
  <c r="E34" i="3"/>
  <c r="I34" i="3" s="1"/>
  <c r="F63" i="2"/>
  <c r="F80" i="2" s="1"/>
  <c r="G48" i="3" l="1"/>
  <c r="G52" i="3" s="1"/>
  <c r="H45" i="3"/>
  <c r="G24" i="3"/>
  <c r="G28" i="3" s="1"/>
  <c r="H21" i="3"/>
  <c r="G55" i="3" l="1"/>
</calcChain>
</file>

<file path=xl/connections.xml><?xml version="1.0" encoding="utf-8"?>
<connections xmlns="http://schemas.openxmlformats.org/spreadsheetml/2006/main">
  <connection id="1" name="Sondage_Développement_052020111" type="6" refreshedVersion="4" background="1" saveData="1">
    <textPr sourceFile="T:\DSAF\RAPPORTS ANNUELS\2020\Divers\Sondage_Développement_052020.txt" decimal="," thousands=" ">
      <textFields>
        <textField/>
      </textFields>
    </textPr>
  </connection>
</connections>
</file>

<file path=xl/sharedStrings.xml><?xml version="1.0" encoding="utf-8"?>
<sst xmlns="http://schemas.openxmlformats.org/spreadsheetml/2006/main" count="801" uniqueCount="600">
  <si>
    <t>NOM</t>
  </si>
  <si>
    <t>TÉLÉPHONE</t>
  </si>
  <si>
    <t>FIN DE MANDAT</t>
  </si>
  <si>
    <t>OCCUPATION</t>
  </si>
  <si>
    <t>FONCTION À LA PAROISSE</t>
  </si>
  <si>
    <t>COURRIEL</t>
  </si>
  <si>
    <t>Numéro de téléphone</t>
  </si>
  <si>
    <t>Adresse</t>
  </si>
  <si>
    <t>Occupation permanente</t>
  </si>
  <si>
    <t>Année de fin de mandat</t>
  </si>
  <si>
    <t>1.</t>
  </si>
  <si>
    <t>2.</t>
  </si>
  <si>
    <t>3.</t>
  </si>
  <si>
    <t>4.</t>
  </si>
  <si>
    <t>5.</t>
  </si>
  <si>
    <t>6.</t>
  </si>
  <si>
    <t>Secrétaire / Trésorier</t>
  </si>
  <si>
    <t>RAPPORT  ANNUEL</t>
  </si>
  <si>
    <t xml:space="preserve">adoptés à l'assemblée de Fabrique tenue le </t>
  </si>
  <si>
    <t>RENSEIGNEMENTS  GÉNÉRAUX</t>
  </si>
  <si>
    <t>Personne à contacter pour information sur les états financiers</t>
  </si>
  <si>
    <t>Nombre de ménages catholiques dans la paroisse :</t>
  </si>
  <si>
    <t>Numéro d'accréditation</t>
  </si>
  <si>
    <t>pour fin de reçus d'impôt :</t>
  </si>
  <si>
    <t xml:space="preserve">Numéro de compte de </t>
  </si>
  <si>
    <t>remboursement de la TPS :</t>
  </si>
  <si>
    <t>7.</t>
  </si>
  <si>
    <t>8.</t>
  </si>
  <si>
    <t>Numéro d'immatriculation :</t>
  </si>
  <si>
    <t>9.</t>
  </si>
  <si>
    <t>Numéro de C.S.S.T. :</t>
  </si>
  <si>
    <t>Numéro de compte de</t>
  </si>
  <si>
    <t>remboursement de la TVQ :</t>
  </si>
  <si>
    <t>10.</t>
  </si>
  <si>
    <t>Numéro d'entreprise (NE) :</t>
  </si>
  <si>
    <t>LA  FABRIQUE  DE  LA  PAROISSE  DE</t>
  </si>
  <si>
    <t>LA FABRIQUE DE LA PAROISSE DE</t>
  </si>
  <si>
    <t>ACTIF</t>
  </si>
  <si>
    <t>DISPONIBILITÉ</t>
  </si>
  <si>
    <t xml:space="preserve"> </t>
  </si>
  <si>
    <t>Caisse et banque</t>
  </si>
  <si>
    <t>Compte de messes</t>
  </si>
  <si>
    <t>Autres comptes de banques</t>
  </si>
  <si>
    <t>Comptes à recevoir</t>
  </si>
  <si>
    <t>TPS à recevoir</t>
  </si>
  <si>
    <t>TVQ à recevoir</t>
  </si>
  <si>
    <t>PLACEMENTS</t>
  </si>
  <si>
    <t>Obligations</t>
  </si>
  <si>
    <t>Certificats de dépôts</t>
  </si>
  <si>
    <t>Autres placements</t>
  </si>
  <si>
    <t>Autres (si requis)</t>
  </si>
  <si>
    <t>Terrain</t>
  </si>
  <si>
    <t>Bâtiments :  Église</t>
  </si>
  <si>
    <t xml:space="preserve">                    Presbytère et autres immeubles</t>
  </si>
  <si>
    <t>Ameublement :  Église</t>
  </si>
  <si>
    <t>Orgues et cloches</t>
  </si>
  <si>
    <t>Outillage d'entretien</t>
  </si>
  <si>
    <t>Autres</t>
  </si>
  <si>
    <t>TOTAL DE L'ACTIF</t>
  </si>
  <si>
    <t>PASSIF</t>
  </si>
  <si>
    <t>EXIGIBILITÉ</t>
  </si>
  <si>
    <t>Frais courus</t>
  </si>
  <si>
    <t>Messes à célébrer</t>
  </si>
  <si>
    <t>EMPRUNTS À LONG TERME</t>
  </si>
  <si>
    <t>Emprunt d'une institution financière - long terme</t>
  </si>
  <si>
    <t>Autres emprunts</t>
  </si>
  <si>
    <t>AVOIR NET</t>
  </si>
  <si>
    <t>TOTAL DU PASSIF ET DE L'AVOIR NET</t>
  </si>
  <si>
    <t>REVENUS DE NATURE RELIGIEUSE</t>
  </si>
  <si>
    <t>Quêtes pour la paroisse</t>
  </si>
  <si>
    <t>Quêtes commandées par le diocèse pour d'autres organismes</t>
  </si>
  <si>
    <t>Dîme et Offrande annuelle</t>
  </si>
  <si>
    <t>Messes annoncées</t>
  </si>
  <si>
    <t>Mariages</t>
  </si>
  <si>
    <t>Funérailles</t>
  </si>
  <si>
    <t>Luminaires</t>
  </si>
  <si>
    <t>Contributions aux activités en</t>
  </si>
  <si>
    <t xml:space="preserve">    A)</t>
  </si>
  <si>
    <t>Éducation à la foi des 0-12 ans</t>
  </si>
  <si>
    <t xml:space="preserve">    B)</t>
  </si>
  <si>
    <t>Pastorale jeunesse</t>
  </si>
  <si>
    <t xml:space="preserve">    C)</t>
  </si>
  <si>
    <t>Éducation à la foi des adultes</t>
  </si>
  <si>
    <t xml:space="preserve">    D)</t>
  </si>
  <si>
    <t>Pastorale de la santé</t>
  </si>
  <si>
    <t xml:space="preserve">    E)</t>
  </si>
  <si>
    <t>Pastorale sociale</t>
  </si>
  <si>
    <t>Autres revenus de nature religieuse (Prions, certificats, bancs...)</t>
  </si>
  <si>
    <t>REVENUS DE LOCATION</t>
  </si>
  <si>
    <t>Locations à court terme (salles, stationnements et autres)</t>
  </si>
  <si>
    <t>Locations à long terme (presbytère, église et sous-sol)</t>
  </si>
  <si>
    <t>Pension et logement de résidents et/ou de membres du clergé</t>
  </si>
  <si>
    <t>Bingo</t>
  </si>
  <si>
    <t>Restaurant</t>
  </si>
  <si>
    <t>Bazar</t>
  </si>
  <si>
    <t>REVENUS FINANCIERS</t>
  </si>
  <si>
    <t xml:space="preserve">  </t>
  </si>
  <si>
    <t>Intérêts perçus</t>
  </si>
  <si>
    <t>AUTRES REVENUS</t>
  </si>
  <si>
    <t xml:space="preserve">Subventions salariales de "l'Oeuvre des Vocations" </t>
  </si>
  <si>
    <t xml:space="preserve">Subventions reliées aux ententes gouvernementales sur les </t>
  </si>
  <si>
    <t>TOTAL DES REVENUS</t>
  </si>
  <si>
    <t>AUTRES ENTRÉES DE FONDS</t>
  </si>
  <si>
    <t>Autres encaissements</t>
  </si>
  <si>
    <t>PERSONNEL</t>
  </si>
  <si>
    <t>Remboursement de salaires au diocèse ou à une autre paroisse</t>
  </si>
  <si>
    <t>Formation continue du personnel</t>
  </si>
  <si>
    <t>Ministère occasionnel incluant conférencier, prédicateur de retraite…</t>
  </si>
  <si>
    <t>Offrandes de messe aux prêtres</t>
  </si>
  <si>
    <t>Nourriture</t>
  </si>
  <si>
    <t>Logement</t>
  </si>
  <si>
    <t>ACTIVITÉS RELIGIEUSES</t>
  </si>
  <si>
    <t xml:space="preserve">Frais pour le culte </t>
  </si>
  <si>
    <t>A) Éducation à la foi des 0-12 ans</t>
  </si>
  <si>
    <t>B) Pastorale jeunesse</t>
  </si>
  <si>
    <t>C) Éducation à la foi des adultes</t>
  </si>
  <si>
    <t>D) Pastorale de la santé</t>
  </si>
  <si>
    <t>E) Pastorale sociale</t>
  </si>
  <si>
    <t>Cierges</t>
  </si>
  <si>
    <t>FRAIS ADMINISTRATIFS</t>
  </si>
  <si>
    <t>Fourniture de bureau</t>
  </si>
  <si>
    <t>Téléphone et internet</t>
  </si>
  <si>
    <t>Honoraires professionnels</t>
  </si>
  <si>
    <t>BATIMENTS</t>
  </si>
  <si>
    <t>Église</t>
  </si>
  <si>
    <t>Entretien, incluant réparations mineures</t>
  </si>
  <si>
    <t>Électricité</t>
  </si>
  <si>
    <t>Chauffage</t>
  </si>
  <si>
    <t xml:space="preserve">   - financées partiellement par des programmes gouvernementaux</t>
  </si>
  <si>
    <t xml:space="preserve">   - financées entièrement par la paroisse</t>
  </si>
  <si>
    <t>Assurances feu, vol et responsabilité</t>
  </si>
  <si>
    <t>Taxes</t>
  </si>
  <si>
    <t>Presbytère et autres immeubles</t>
  </si>
  <si>
    <t>DÉPENSES FINANCIÈRES</t>
  </si>
  <si>
    <t>Intérêts payés</t>
  </si>
  <si>
    <t>Frais de banque</t>
  </si>
  <si>
    <t>Frais de chancellerie</t>
  </si>
  <si>
    <t>Autres remboursements</t>
  </si>
  <si>
    <t>AUTRES</t>
  </si>
  <si>
    <t>Cimetière</t>
  </si>
  <si>
    <t>TOTAL DES DÉPENSES</t>
  </si>
  <si>
    <t>AUTRES SORTIES DE FONDS</t>
  </si>
  <si>
    <t>Autres déboursés</t>
  </si>
  <si>
    <r>
      <t>Frais reliés aux activités en :</t>
    </r>
    <r>
      <rPr>
        <sz val="11"/>
        <rFont val="Arial"/>
        <family val="2"/>
      </rPr>
      <t/>
    </r>
  </si>
  <si>
    <r>
      <t>REMBOURSEMENTS</t>
    </r>
    <r>
      <rPr>
        <sz val="9"/>
        <rFont val="Arial"/>
        <family val="2"/>
      </rPr>
      <t xml:space="preserve"> (autres que les salaires)</t>
    </r>
  </si>
  <si>
    <t>TOTAL DE TOUTES LES SORTIES DE FONDS</t>
  </si>
  <si>
    <t>ASSURANCES</t>
  </si>
  <si>
    <t>Prime</t>
  </si>
  <si>
    <t>Couverture</t>
  </si>
  <si>
    <t>Échéance</t>
  </si>
  <si>
    <t>Bâtiment (incluant ameublement fixe)</t>
  </si>
  <si>
    <t>Contenu général (ce qui est mobile)</t>
  </si>
  <si>
    <t>Grandes orgues</t>
  </si>
  <si>
    <t>Presbytère</t>
  </si>
  <si>
    <t>Civile</t>
  </si>
  <si>
    <t>Patronale</t>
  </si>
  <si>
    <t>Professionnelle et d'administrateurs</t>
  </si>
  <si>
    <t>Argent et valeurs</t>
  </si>
  <si>
    <t>Autres biens</t>
  </si>
  <si>
    <t>Compagnie d'assurance :</t>
  </si>
  <si>
    <t>spécifier</t>
  </si>
  <si>
    <t>Église :</t>
  </si>
  <si>
    <t>Presbytère :</t>
  </si>
  <si>
    <t>Désignation</t>
  </si>
  <si>
    <t>Valeur nominale</t>
  </si>
  <si>
    <t>Valeur aux livres</t>
  </si>
  <si>
    <t>Taux</t>
  </si>
  <si>
    <t>Nom des créanciers</t>
  </si>
  <si>
    <t>Montant</t>
  </si>
  <si>
    <t>Contribution du diocèse pour les R.S.E. / agents de pastorale</t>
  </si>
  <si>
    <r>
      <t xml:space="preserve">Remboursement de salaire par le cimetière </t>
    </r>
    <r>
      <rPr>
        <b/>
        <sz val="8"/>
        <color indexed="12"/>
        <rFont val="Arial"/>
        <family val="2"/>
      </rPr>
      <t>(joindre le détail)</t>
    </r>
  </si>
  <si>
    <t xml:space="preserve">CONTRIBUTION AU DIOCÈSE ET AUX ŒUVRES DIOCÉSAINES </t>
  </si>
  <si>
    <r>
      <t xml:space="preserve">Divers </t>
    </r>
    <r>
      <rPr>
        <b/>
        <sz val="8"/>
        <color indexed="12"/>
        <rFont val="Arial"/>
        <family val="2"/>
      </rPr>
      <t>(annexer une liste)</t>
    </r>
  </si>
  <si>
    <t>(joindre une liste séparée si espace insuffisant)</t>
  </si>
  <si>
    <t>TERRAIN :</t>
  </si>
  <si>
    <t>BÂTIMENTS :</t>
  </si>
  <si>
    <t>AUTRES :</t>
  </si>
  <si>
    <r>
      <t xml:space="preserve">Emprunt d'une institution financière </t>
    </r>
    <r>
      <rPr>
        <sz val="8"/>
        <rFont val="Arial"/>
        <family val="2"/>
      </rPr>
      <t>(incluant marge de crédit)</t>
    </r>
  </si>
  <si>
    <t>Emprunts du Fonds d'entraide... - court terme</t>
  </si>
  <si>
    <t>Emprunts du Fonds d'entraide... - long terme</t>
  </si>
  <si>
    <r>
      <t>INCENDIE</t>
    </r>
    <r>
      <rPr>
        <sz val="9"/>
        <rFont val="Arial"/>
        <family val="2"/>
      </rPr>
      <t xml:space="preserve"> :</t>
    </r>
  </si>
  <si>
    <r>
      <t>BRIS DE MACHINE</t>
    </r>
    <r>
      <rPr>
        <sz val="9"/>
        <rFont val="Arial"/>
        <family val="2"/>
      </rPr>
      <t xml:space="preserve"> : (Chaudières &amp; machinerie)</t>
    </r>
  </si>
  <si>
    <r>
      <t>RESPONSABILITÉ</t>
    </r>
    <r>
      <rPr>
        <sz val="9"/>
        <rFont val="Arial"/>
        <family val="2"/>
      </rPr>
      <t xml:space="preserve"> :</t>
    </r>
  </si>
  <si>
    <r>
      <t>VOL</t>
    </r>
    <r>
      <rPr>
        <sz val="9"/>
        <rFont val="Arial"/>
        <family val="2"/>
      </rPr>
      <t xml:space="preserve"> :</t>
    </r>
  </si>
  <si>
    <r>
      <t>AUTRES ASSURANCES</t>
    </r>
    <r>
      <rPr>
        <sz val="9"/>
        <rFont val="Arial"/>
        <family val="2"/>
      </rPr>
      <t xml:space="preserve"> :</t>
    </r>
  </si>
  <si>
    <t>(jj - mm - aaaa)</t>
  </si>
  <si>
    <r>
      <t>Échéance</t>
    </r>
    <r>
      <rPr>
        <b/>
        <sz val="8"/>
        <rFont val="Arial"/>
        <family val="2"/>
      </rPr>
      <t xml:space="preserve"> </t>
    </r>
    <r>
      <rPr>
        <sz val="8"/>
        <rFont val="Arial"/>
        <family val="2"/>
      </rPr>
      <t>(jj - mm - aaaa)</t>
    </r>
  </si>
  <si>
    <t>ÉVALUATION   MUNICIPALE</t>
  </si>
  <si>
    <t>LISTE   DES   PLACEMENTS</t>
  </si>
  <si>
    <r>
      <t xml:space="preserve">Président(e) d'assemblée nommé(e) par l'Archevêque </t>
    </r>
    <r>
      <rPr>
        <i/>
        <sz val="9"/>
        <color indexed="12"/>
        <rFont val="Arial"/>
        <family val="2"/>
      </rPr>
      <t>(si diffère du curé)</t>
    </r>
  </si>
  <si>
    <t>A.</t>
  </si>
  <si>
    <t>B.</t>
  </si>
  <si>
    <t xml:space="preserve">B. </t>
  </si>
  <si>
    <t>(obligations seulement)</t>
  </si>
  <si>
    <t>(marge de crédit, emprunt par billet ou autres)</t>
  </si>
  <si>
    <t>au niveau FÉDÉRAL</t>
  </si>
  <si>
    <t>au niveau PROVINCIAL</t>
  </si>
  <si>
    <t xml:space="preserve">Revenus des petits cimetières </t>
  </si>
  <si>
    <r>
      <t>Curé</t>
    </r>
    <r>
      <rPr>
        <sz val="10"/>
        <rFont val="Arial"/>
        <family val="2"/>
      </rPr>
      <t xml:space="preserve"> </t>
    </r>
    <r>
      <rPr>
        <sz val="10"/>
        <rFont val="Arial"/>
        <family val="2"/>
      </rPr>
      <t xml:space="preserve">/ </t>
    </r>
    <r>
      <rPr>
        <b/>
        <sz val="10"/>
        <rFont val="Arial"/>
        <family val="2"/>
      </rPr>
      <t xml:space="preserve">Administrateur paroissial </t>
    </r>
    <r>
      <rPr>
        <sz val="10"/>
        <rFont val="Arial"/>
        <family val="2"/>
      </rPr>
      <t xml:space="preserve">/ </t>
    </r>
    <r>
      <rPr>
        <b/>
        <sz val="10"/>
        <rFont val="Arial"/>
        <family val="2"/>
      </rPr>
      <t>Modérateur</t>
    </r>
    <r>
      <rPr>
        <sz val="10"/>
        <rFont val="Arial"/>
        <family val="2"/>
      </rPr>
      <t xml:space="preserve"> / </t>
    </r>
    <r>
      <rPr>
        <b/>
        <sz val="10"/>
        <rFont val="Arial"/>
        <family val="2"/>
      </rPr>
      <t>Responsable</t>
    </r>
  </si>
  <si>
    <r>
      <t>MARGUILLIERS - MARGUILLIÈRES</t>
    </r>
    <r>
      <rPr>
        <sz val="10"/>
        <rFont val="Arial"/>
        <family val="2"/>
      </rPr>
      <t xml:space="preserve"> </t>
    </r>
    <r>
      <rPr>
        <sz val="10"/>
        <color indexed="12"/>
        <rFont val="Arial"/>
        <family val="2"/>
      </rPr>
      <t>(pour les trois prochaines années)</t>
    </r>
  </si>
  <si>
    <t>Nombre d'heures travaillées sur une base annuelle</t>
  </si>
  <si>
    <t xml:space="preserve">La fabrique de la paroisse de  </t>
  </si>
  <si>
    <t xml:space="preserve">La fabrique de la paroisse de </t>
  </si>
  <si>
    <r>
      <t xml:space="preserve">BILAN </t>
    </r>
    <r>
      <rPr>
        <sz val="10"/>
        <rFont val="Arial"/>
        <family val="2"/>
      </rPr>
      <t>au 31 décembre</t>
    </r>
  </si>
  <si>
    <t xml:space="preserve">                          Presbytère et autres immeubles</t>
  </si>
  <si>
    <r>
      <t>moins</t>
    </r>
    <r>
      <rPr>
        <sz val="9"/>
        <rFont val="Arial"/>
        <family val="2"/>
      </rPr>
      <t xml:space="preserve"> : Amortissement cumulé</t>
    </r>
  </si>
  <si>
    <t>Solde au 1er janvier</t>
  </si>
  <si>
    <r>
      <t xml:space="preserve">Excédent ou (Déficit) de l'exercice </t>
    </r>
    <r>
      <rPr>
        <sz val="8"/>
        <color indexed="12"/>
        <rFont val="Arial"/>
        <family val="2"/>
      </rPr>
      <t xml:space="preserve">(différence entre </t>
    </r>
    <r>
      <rPr>
        <b/>
        <sz val="8"/>
        <color indexed="12"/>
        <rFont val="Arial"/>
        <family val="2"/>
      </rPr>
      <t>A</t>
    </r>
    <r>
      <rPr>
        <sz val="8"/>
        <color indexed="12"/>
        <rFont val="Arial"/>
        <family val="2"/>
      </rPr>
      <t xml:space="preserve"> et </t>
    </r>
    <r>
      <rPr>
        <b/>
        <sz val="8"/>
        <color indexed="12"/>
        <rFont val="Arial"/>
        <family val="2"/>
      </rPr>
      <t>B</t>
    </r>
    <r>
      <rPr>
        <sz val="8"/>
        <color indexed="12"/>
        <rFont val="Arial"/>
        <family val="2"/>
      </rPr>
      <t>)</t>
    </r>
  </si>
  <si>
    <r>
      <t>Total de l'</t>
    </r>
    <r>
      <rPr>
        <b/>
        <u/>
        <sz val="10"/>
        <rFont val="Arial"/>
        <family val="2"/>
      </rPr>
      <t>Avoir Net</t>
    </r>
    <r>
      <rPr>
        <b/>
        <sz val="10"/>
        <rFont val="Arial"/>
        <family val="2"/>
      </rPr>
      <t xml:space="preserve">, </t>
    </r>
    <r>
      <rPr>
        <sz val="10"/>
        <rFont val="Arial"/>
        <family val="2"/>
      </rPr>
      <t>soit le solde au 31 décembre</t>
    </r>
  </si>
  <si>
    <r>
      <t xml:space="preserve">IMMOBILISATIONS </t>
    </r>
    <r>
      <rPr>
        <sz val="9"/>
        <rFont val="Arial"/>
        <family val="2"/>
      </rPr>
      <t>(au coût)</t>
    </r>
  </si>
  <si>
    <r>
      <t>du 1</t>
    </r>
    <r>
      <rPr>
        <vertAlign val="superscript"/>
        <sz val="9"/>
        <rFont val="Arial"/>
        <family val="2"/>
      </rPr>
      <t>er</t>
    </r>
    <r>
      <rPr>
        <sz val="9"/>
        <rFont val="Arial"/>
        <family val="2"/>
      </rPr>
      <t xml:space="preserve"> janvier au 31 décembre</t>
    </r>
  </si>
  <si>
    <t>ÉTAT des REVENUS</t>
  </si>
  <si>
    <t>ÉTAT des DÉPENSES</t>
  </si>
  <si>
    <r>
      <t xml:space="preserve">Salaires bruts </t>
    </r>
    <r>
      <rPr>
        <b/>
        <sz val="9"/>
        <rFont val="Arial"/>
        <family val="2"/>
      </rPr>
      <t>(joindre le détail)</t>
    </r>
  </si>
  <si>
    <r>
      <t xml:space="preserve">Avantages sociaux - part employeur </t>
    </r>
    <r>
      <rPr>
        <b/>
        <sz val="9"/>
        <rFont val="Arial"/>
        <family val="2"/>
      </rPr>
      <t>(joindre le détail)</t>
    </r>
  </si>
  <si>
    <t>La fabrique de la paroisse de</t>
  </si>
  <si>
    <r>
      <t>LISTE   DES   EMPRUNTS</t>
    </r>
    <r>
      <rPr>
        <b/>
        <sz val="11"/>
        <rFont val="Arial"/>
        <family val="2"/>
      </rPr>
      <t xml:space="preserve"> </t>
    </r>
  </si>
  <si>
    <r>
      <t xml:space="preserve">Fonction </t>
    </r>
    <r>
      <rPr>
        <sz val="9"/>
        <rFont val="Arial"/>
        <family val="2"/>
      </rPr>
      <t>ou</t>
    </r>
    <r>
      <rPr>
        <b/>
        <sz val="9"/>
        <rFont val="Arial"/>
        <family val="2"/>
      </rPr>
      <t xml:space="preserve"> description du travail</t>
    </r>
  </si>
  <si>
    <t>Curé / Administrateur paroissial / Modérateur / Responsable</t>
  </si>
  <si>
    <t>de</t>
  </si>
  <si>
    <t xml:space="preserve">ÉTATS  FINANCIERS </t>
  </si>
  <si>
    <t xml:space="preserve">pour l'année terminée le 31 décembre </t>
  </si>
  <si>
    <t>SIGNATURES</t>
  </si>
  <si>
    <t>BÉNÉVOLE</t>
  </si>
  <si>
    <t>EMPLOYÉ</t>
  </si>
  <si>
    <t>Cocher SVP</t>
  </si>
  <si>
    <t>Nombre d'adultes assistant aux messes dominicales (moyenne) :</t>
  </si>
  <si>
    <r>
      <t>Le but principal de l'organisme est d'administrer des biens pour l'</t>
    </r>
    <r>
      <rPr>
        <i/>
        <sz val="10"/>
        <rFont val="Arial"/>
        <family val="2"/>
      </rPr>
      <t>exercice de la religion catholique romaine</t>
    </r>
    <r>
      <rPr>
        <sz val="10"/>
        <rFont val="Arial"/>
        <family val="2"/>
      </rPr>
      <t>.</t>
    </r>
  </si>
  <si>
    <r>
      <t xml:space="preserve">L'organisme a comme activités principales le </t>
    </r>
    <r>
      <rPr>
        <i/>
        <sz val="10"/>
        <rFont val="Arial"/>
        <family val="2"/>
      </rPr>
      <t>Culte</t>
    </r>
    <r>
      <rPr>
        <sz val="10"/>
        <rFont val="Arial"/>
        <family val="2"/>
      </rPr>
      <t xml:space="preserve"> et la </t>
    </r>
    <r>
      <rPr>
        <i/>
        <sz val="10"/>
        <rFont val="Arial"/>
        <family val="2"/>
      </rPr>
      <t>Pastorale</t>
    </r>
    <r>
      <rPr>
        <sz val="10"/>
        <rFont val="Arial"/>
        <family val="2"/>
      </rPr>
      <t>.</t>
    </r>
  </si>
  <si>
    <t>COORDONNÉES</t>
  </si>
  <si>
    <t>TÉLÉCOPIEUR</t>
  </si>
  <si>
    <t>SITE WEB</t>
  </si>
  <si>
    <r>
      <t xml:space="preserve">Salaire brut annuel </t>
    </r>
    <r>
      <rPr>
        <sz val="8"/>
        <rFont val="Arial"/>
        <family val="2"/>
      </rPr>
      <t>(approx.)</t>
    </r>
  </si>
  <si>
    <t>SOLDE en CAISSE et BANQUE au 31 DÉCEMBRE</t>
  </si>
  <si>
    <r>
      <t>du 1</t>
    </r>
    <r>
      <rPr>
        <vertAlign val="superscript"/>
        <sz val="9"/>
        <rFont val="Arial"/>
        <family val="2"/>
      </rPr>
      <t>er</t>
    </r>
    <r>
      <rPr>
        <sz val="9"/>
        <rFont val="Arial"/>
        <family val="2"/>
      </rPr>
      <t xml:space="preserve"> janvier au 31 décembre</t>
    </r>
  </si>
  <si>
    <t>ÉTAT de vérification des VARIATIONS des ENTRÉES et SORTIES de FONDS</t>
  </si>
  <si>
    <t>Année précédente</t>
  </si>
  <si>
    <t>Année courante</t>
  </si>
  <si>
    <t>Variations</t>
  </si>
  <si>
    <t xml:space="preserve">Comptes à recevoir </t>
  </si>
  <si>
    <r>
      <t>SOLDE en CAISSE et BANQUE au 1</t>
    </r>
    <r>
      <rPr>
        <b/>
        <i/>
        <vertAlign val="superscript"/>
        <sz val="10"/>
        <color indexed="12"/>
        <rFont val="Arial"/>
        <family val="2"/>
      </rPr>
      <t>ER</t>
    </r>
    <r>
      <rPr>
        <b/>
        <i/>
        <sz val="10"/>
        <color indexed="12"/>
        <rFont val="Arial"/>
        <family val="2"/>
      </rPr>
      <t xml:space="preserve"> JANVIER</t>
    </r>
  </si>
  <si>
    <t>TOTAL des VARIATIONS des ENTRÉES de FONDS</t>
  </si>
  <si>
    <t>I)</t>
  </si>
  <si>
    <t>II)</t>
  </si>
  <si>
    <t>I) - II)</t>
  </si>
  <si>
    <t>Si vous le désirez, vous pouvez remplir cette section pour fins de vérification personnelle</t>
  </si>
  <si>
    <t>Année</t>
  </si>
  <si>
    <t>A)</t>
  </si>
  <si>
    <r>
      <t>Moins</t>
    </r>
    <r>
      <rPr>
        <sz val="10"/>
        <rFont val="Arial"/>
        <family val="2"/>
      </rPr>
      <t xml:space="preserve"> exemptions pour :</t>
    </r>
  </si>
  <si>
    <t>Divers</t>
  </si>
  <si>
    <t>(spécifier)</t>
  </si>
  <si>
    <t>a.</t>
  </si>
  <si>
    <t>B)</t>
  </si>
  <si>
    <t>FONDS  CIMETIÈRE</t>
  </si>
  <si>
    <t>b.</t>
  </si>
  <si>
    <t>CALCUL  DE  LA  CONTRIBUTION  DIOCÉSAINE</t>
  </si>
  <si>
    <t>x</t>
  </si>
  <si>
    <t>=</t>
  </si>
  <si>
    <r>
      <t>Moins</t>
    </r>
    <r>
      <rPr>
        <sz val="10"/>
        <rFont val="Arial"/>
        <family val="2"/>
      </rPr>
      <t xml:space="preserve"> montant payé par versements</t>
    </r>
  </si>
  <si>
    <t>Date :</t>
  </si>
  <si>
    <r>
      <t xml:space="preserve">Quêtes remboursées </t>
    </r>
    <r>
      <rPr>
        <sz val="8"/>
        <rFont val="Arial"/>
        <family val="2"/>
      </rPr>
      <t>(si incluses dans revenus)</t>
    </r>
  </si>
  <si>
    <r>
      <t>Moins</t>
    </r>
    <r>
      <rPr>
        <sz val="10"/>
        <rFont val="Arial"/>
        <family val="2"/>
      </rPr>
      <t xml:space="preserve"> les déboursés </t>
    </r>
    <r>
      <rPr>
        <sz val="8"/>
        <rFont val="Arial"/>
        <family val="2"/>
      </rPr>
      <t>(sans inclure le paiement de la contribution diocésaine)</t>
    </r>
  </si>
  <si>
    <r>
      <t xml:space="preserve">Montant </t>
    </r>
    <r>
      <rPr>
        <b/>
        <sz val="10"/>
        <rFont val="Arial"/>
        <family val="2"/>
      </rPr>
      <t>(</t>
    </r>
    <r>
      <rPr>
        <vertAlign val="superscript"/>
        <sz val="5"/>
        <rFont val="Arial"/>
        <family val="2"/>
      </rPr>
      <t xml:space="preserve"> </t>
    </r>
    <r>
      <rPr>
        <b/>
        <sz val="12"/>
        <color indexed="12"/>
        <rFont val="Arial"/>
        <family val="2"/>
      </rPr>
      <t>c</t>
    </r>
    <r>
      <rPr>
        <vertAlign val="superscript"/>
        <sz val="5"/>
        <rFont val="Arial"/>
        <family val="2"/>
      </rPr>
      <t xml:space="preserve"> </t>
    </r>
    <r>
      <rPr>
        <b/>
        <sz val="10"/>
        <rFont val="Arial"/>
        <family val="2"/>
      </rPr>
      <t>)</t>
    </r>
  </si>
  <si>
    <r>
      <t>Signature</t>
    </r>
    <r>
      <rPr>
        <b/>
        <sz val="10"/>
        <rFont val="Arial"/>
        <family val="2"/>
      </rPr>
      <t xml:space="preserve"> </t>
    </r>
    <r>
      <rPr>
        <sz val="10"/>
        <rFont val="Arial"/>
        <family val="2"/>
      </rPr>
      <t xml:space="preserve">du </t>
    </r>
    <r>
      <rPr>
        <b/>
        <sz val="10"/>
        <rFont val="Arial"/>
        <family val="2"/>
      </rPr>
      <t xml:space="preserve">CURÉ : </t>
    </r>
  </si>
  <si>
    <t>101-4</t>
  </si>
  <si>
    <t xml:space="preserve">TPS à recevoir </t>
  </si>
  <si>
    <t xml:space="preserve">TVQ à recevoir </t>
  </si>
  <si>
    <t>Obligations / Certificats de dépôts / Placements</t>
  </si>
  <si>
    <t>Immobilisations</t>
  </si>
  <si>
    <t>Emprunts du Fonds d'entraide - court terme</t>
  </si>
  <si>
    <t>Emprunts du Fonds d'entraide - long terme</t>
  </si>
  <si>
    <t>151-4</t>
  </si>
  <si>
    <t>171-189</t>
  </si>
  <si>
    <t>POSTE</t>
  </si>
  <si>
    <t>Emprunt d'une institution financière - court terme</t>
  </si>
  <si>
    <t xml:space="preserve">     VÉRIFICATION  (Le résultat doit être NUL, ie. égal à ZÉRO)</t>
  </si>
  <si>
    <t>Données  provenant  du  Rapport  Annuel</t>
  </si>
  <si>
    <r>
      <t>ò</t>
    </r>
    <r>
      <rPr>
        <sz val="7"/>
        <color indexed="10"/>
        <rFont val="Arial"/>
        <family val="2"/>
      </rPr>
      <t xml:space="preserve"> </t>
    </r>
    <r>
      <rPr>
        <b/>
        <sz val="6"/>
        <color indexed="10"/>
        <rFont val="Arial"/>
        <family val="2"/>
      </rPr>
      <t>Inscrire montant SVP</t>
    </r>
    <r>
      <rPr>
        <sz val="7"/>
        <color indexed="10"/>
        <rFont val="Arial"/>
        <family val="2"/>
      </rPr>
      <t xml:space="preserve"> </t>
    </r>
    <r>
      <rPr>
        <sz val="10"/>
        <color indexed="10"/>
        <rFont val="Wingdings"/>
        <charset val="2"/>
      </rPr>
      <t>ò</t>
    </r>
  </si>
  <si>
    <t>Autres (spécifier)</t>
  </si>
  <si>
    <t>RENSEIGNEMENTS  COMPTABLES</t>
  </si>
  <si>
    <t xml:space="preserve"> - Méthode comptable utilisée : </t>
  </si>
  <si>
    <t xml:space="preserve"> - Logiciel comptable utilisé :</t>
  </si>
  <si>
    <t xml:space="preserve"> - Comptabilité manuelle :</t>
  </si>
  <si>
    <r>
      <t xml:space="preserve">Président(e) d'assemblée </t>
    </r>
    <r>
      <rPr>
        <b/>
        <i/>
        <sz val="9"/>
        <rFont val="Arial"/>
        <family val="2"/>
      </rPr>
      <t>(si diffère du curé)</t>
    </r>
  </si>
  <si>
    <r>
      <t xml:space="preserve">Entretien (incluant réparations mineures et </t>
    </r>
    <r>
      <rPr>
        <b/>
        <sz val="9"/>
        <color indexed="10"/>
        <rFont val="Arial"/>
        <family val="2"/>
      </rPr>
      <t>frais de loyer)</t>
    </r>
  </si>
  <si>
    <r>
      <t xml:space="preserve">PERSONNEL </t>
    </r>
    <r>
      <rPr>
        <sz val="9"/>
        <color indexed="12"/>
        <rFont val="Arial"/>
        <family val="2"/>
      </rPr>
      <t xml:space="preserve">(employé(es) à temps plein, temps partiel ou ponctuel / occasionnel) </t>
    </r>
    <r>
      <rPr>
        <sz val="8"/>
        <color indexed="10"/>
        <rFont val="Arial"/>
        <family val="2"/>
      </rPr>
      <t>*Joindre une liste séparée si espace insuffisant*</t>
    </r>
  </si>
  <si>
    <t xml:space="preserve">                                                     </t>
  </si>
  <si>
    <t xml:space="preserve">    (si OUI, veuillez Cocher SVP)</t>
  </si>
  <si>
    <t>Nom &amp;                             Courriel (@)</t>
  </si>
  <si>
    <t>@</t>
  </si>
  <si>
    <t>Code postal</t>
  </si>
  <si>
    <t xml:space="preserve">      Nom</t>
  </si>
  <si>
    <t xml:space="preserve">    ou du "Diocesan Priesthood Guild of Montréal"</t>
  </si>
  <si>
    <r>
      <t xml:space="preserve">Fabrique </t>
    </r>
    <r>
      <rPr>
        <sz val="10"/>
        <rFont val="Arial"/>
        <family val="2"/>
      </rPr>
      <t>ou</t>
    </r>
    <r>
      <rPr>
        <sz val="11"/>
        <rFont val="Arial"/>
        <family val="2"/>
      </rPr>
      <t xml:space="preserve"> Mission :</t>
    </r>
  </si>
  <si>
    <t>Signature du CURÉ :</t>
  </si>
  <si>
    <t>P.S. :</t>
  </si>
  <si>
    <r>
      <t>CÉLÉBRER</t>
    </r>
    <r>
      <rPr>
        <sz val="11"/>
        <rFont val="Arial"/>
        <family val="2"/>
      </rPr>
      <t>" sont insuffisantes, expliquez pourquoi ?</t>
    </r>
  </si>
  <si>
    <r>
      <t>, les sommes d'argent nécessaires pour acquitter les "</t>
    </r>
    <r>
      <rPr>
        <u/>
        <sz val="10"/>
        <rFont val="Arial"/>
        <family val="2"/>
      </rPr>
      <t>MESSES À</t>
    </r>
  </si>
  <si>
    <r>
      <t>Si</t>
    </r>
    <r>
      <rPr>
        <sz val="11"/>
        <rFont val="Arial"/>
        <family val="2"/>
      </rPr>
      <t>, au 31 décembre</t>
    </r>
  </si>
  <si>
    <t>C)</t>
  </si>
  <si>
    <r>
      <t xml:space="preserve">, le solde des </t>
    </r>
    <r>
      <rPr>
        <u/>
        <sz val="11"/>
        <rFont val="Arial"/>
        <family val="2"/>
      </rPr>
      <t>pré-arrangements funéraires</t>
    </r>
    <r>
      <rPr>
        <sz val="11"/>
        <rFont val="Arial"/>
        <family val="2"/>
      </rPr>
      <t xml:space="preserve"> s'élevait à :</t>
    </r>
  </si>
  <si>
    <t xml:space="preserve">Au 31 décembre </t>
  </si>
  <si>
    <t>Nombre de messes :</t>
  </si>
  <si>
    <r>
      <t>, combien y a-t-il de "</t>
    </r>
    <r>
      <rPr>
        <u/>
        <sz val="10"/>
        <rFont val="Arial"/>
        <family val="2"/>
      </rPr>
      <t>MESSES À CÉLÉBRER</t>
    </r>
    <r>
      <rPr>
        <sz val="11"/>
        <rFont val="Arial"/>
        <family val="2"/>
      </rPr>
      <t>" ?</t>
    </r>
  </si>
  <si>
    <t xml:space="preserve">Selon votre inventaire au 31 décembre </t>
  </si>
  <si>
    <t xml:space="preserve">     indiquez le nombre :</t>
  </si>
  <si>
    <t>Plus d'une fois par année</t>
  </si>
  <si>
    <t>b)</t>
  </si>
  <si>
    <t>Une fois par année</t>
  </si>
  <si>
    <t>a)</t>
  </si>
  <si>
    <t>(veuillez cocher)</t>
  </si>
  <si>
    <r>
      <t xml:space="preserve">À quelle fréquence, prenez-vous un inventaire des </t>
    </r>
    <r>
      <rPr>
        <u/>
        <sz val="11"/>
        <rFont val="Arial"/>
        <family val="2"/>
      </rPr>
      <t>messes annoncées</t>
    </r>
    <r>
      <rPr>
        <sz val="11"/>
        <rFont val="Arial"/>
        <family val="2"/>
      </rPr>
      <t xml:space="preserve"> </t>
    </r>
    <r>
      <rPr>
        <sz val="10"/>
        <rFont val="Arial"/>
        <family val="2"/>
      </rPr>
      <t>(i.e. des messes inscrites au registre de la paroisse) ?</t>
    </r>
    <r>
      <rPr>
        <sz val="11"/>
        <rFont val="Arial"/>
        <family val="2"/>
      </rPr>
      <t xml:space="preserve"> :</t>
    </r>
  </si>
  <si>
    <t>(Si ce n'est pas le cas, il en faudrait un.)</t>
  </si>
  <si>
    <t>NON</t>
  </si>
  <si>
    <t>OUI</t>
  </si>
  <si>
    <r>
      <t xml:space="preserve">Dans le cas de l'utilisation du compte courant de la Fabrique, y a-t-il au bilan de la Fabrique, un </t>
    </r>
    <r>
      <rPr>
        <u/>
        <sz val="11"/>
        <rFont val="Arial"/>
        <family val="2"/>
      </rPr>
      <t>poste au passif</t>
    </r>
    <r>
      <rPr>
        <sz val="11"/>
        <rFont val="Arial"/>
        <family val="2"/>
      </rPr>
      <t xml:space="preserve"> indiquant le montant des "</t>
    </r>
    <r>
      <rPr>
        <u/>
        <sz val="10"/>
        <rFont val="Arial"/>
        <family val="2"/>
      </rPr>
      <t>MESSES À CÉLÉBRER</t>
    </r>
    <r>
      <rPr>
        <sz val="10"/>
        <rFont val="Arial"/>
        <family val="2"/>
      </rPr>
      <t>"</t>
    </r>
    <r>
      <rPr>
        <sz val="11"/>
        <rFont val="Arial"/>
        <family val="2"/>
      </rPr>
      <t xml:space="preserve"> ?</t>
    </r>
  </si>
  <si>
    <t>SOLDE  TOTAL :</t>
  </si>
  <si>
    <r>
      <t>plus</t>
    </r>
    <r>
      <rPr>
        <sz val="11"/>
        <rFont val="Arial"/>
        <family val="2"/>
      </rPr>
      <t xml:space="preserve"> le montant des </t>
    </r>
    <r>
      <rPr>
        <u/>
        <sz val="11"/>
        <rFont val="Arial"/>
        <family val="2"/>
      </rPr>
      <t>placements</t>
    </r>
    <r>
      <rPr>
        <sz val="11"/>
        <rFont val="Arial"/>
        <family val="2"/>
      </rPr>
      <t xml:space="preserve"> </t>
    </r>
    <r>
      <rPr>
        <sz val="10"/>
        <rFont val="Arial"/>
        <family val="2"/>
      </rPr>
      <t>(certificat de dépôt ou autre)</t>
    </r>
    <r>
      <rPr>
        <sz val="11"/>
        <rFont val="Arial"/>
        <family val="2"/>
      </rPr>
      <t xml:space="preserve"> s'il y a lieu :</t>
    </r>
  </si>
  <si>
    <r>
      <t xml:space="preserve">, au </t>
    </r>
    <r>
      <rPr>
        <u/>
        <sz val="11"/>
        <rFont val="Arial"/>
        <family val="2"/>
      </rPr>
      <t>compte de banque spécial</t>
    </r>
    <r>
      <rPr>
        <sz val="11"/>
        <rFont val="Arial"/>
        <family val="2"/>
      </rPr>
      <t xml:space="preserve">, le </t>
    </r>
    <r>
      <rPr>
        <sz val="11"/>
        <rFont val="Arial"/>
        <family val="2"/>
      </rPr>
      <t>solde</t>
    </r>
    <r>
      <rPr>
        <sz val="11"/>
        <rFont val="Arial"/>
        <family val="2"/>
      </rPr>
      <t xml:space="preserve"> s'élevait à :</t>
    </r>
  </si>
  <si>
    <t>le nom exact identifiant ce compte :</t>
  </si>
  <si>
    <t>le numéro :</t>
  </si>
  <si>
    <r>
      <t xml:space="preserve">Dans le cas d'un compte spécial </t>
    </r>
    <r>
      <rPr>
        <sz val="10"/>
        <rFont val="Arial"/>
        <family val="2"/>
      </rPr>
      <t>(i.e. un autre compte que le compte courant de la Fabrique)</t>
    </r>
    <r>
      <rPr>
        <sz val="11"/>
        <rFont val="Arial"/>
        <family val="2"/>
      </rPr>
      <t>, veuillez inscrire</t>
    </r>
  </si>
  <si>
    <t>Dans le compte courant de la Fabrique</t>
  </si>
  <si>
    <t>Dans un compte spécial</t>
  </si>
  <si>
    <r>
      <t>Les sommes d'argent perçues pour les "</t>
    </r>
    <r>
      <rPr>
        <u/>
        <sz val="10"/>
        <rFont val="Arial"/>
        <family val="2"/>
      </rPr>
      <t>MESSES À CÉLÉBRER</t>
    </r>
    <r>
      <rPr>
        <sz val="10"/>
        <rFont val="Arial"/>
        <family val="2"/>
      </rPr>
      <t>"</t>
    </r>
    <r>
      <rPr>
        <sz val="11"/>
        <rFont val="Arial"/>
        <family val="2"/>
      </rPr>
      <t xml:space="preserve"> sont déposées :</t>
    </r>
  </si>
  <si>
    <t>Année :</t>
  </si>
  <si>
    <t>La Fabrique de la paroisse de :</t>
  </si>
  <si>
    <t>RAPPORT des MESSES À CÉLÉBRER</t>
  </si>
  <si>
    <t xml:space="preserve">… en totalité </t>
  </si>
  <si>
    <t>… en parallèle</t>
  </si>
  <si>
    <t>… d'exercice</t>
  </si>
  <si>
    <t>… de caisse</t>
  </si>
  <si>
    <t>Réparations majeures (10 000 $ et plus)</t>
  </si>
  <si>
    <t xml:space="preserve">Réparations majeures (10 000 $ et plus) </t>
  </si>
  <si>
    <t>Bâtiment : Presbytère et autres</t>
  </si>
  <si>
    <t>Ammeublement :  Presbytère  et autres immeubles</t>
  </si>
  <si>
    <t>moins : Amortissement cumulé</t>
  </si>
  <si>
    <t>Emprunt d'une institution financière (incluant mar</t>
  </si>
  <si>
    <t>Autres emprunts CT (spécifier)</t>
  </si>
  <si>
    <t>Autres emprunts LT</t>
  </si>
  <si>
    <t>Balance 1er janvier</t>
  </si>
  <si>
    <t>Quêtes commandées par le diocèse pour d'autres org</t>
  </si>
  <si>
    <t>Contributions Éducation à la foi des 0-12 ans</t>
  </si>
  <si>
    <t>Contributions Pastorale jeunesse</t>
  </si>
  <si>
    <t>Contributions Éducation à la foi des adultes</t>
  </si>
  <si>
    <t>Contributions Pastorale de la santé</t>
  </si>
  <si>
    <t>Contributions Pastorale sociale</t>
  </si>
  <si>
    <t>Autres revenus de nature religieuse (Prions...)</t>
  </si>
  <si>
    <t>Locations à court terme (salles ...)</t>
  </si>
  <si>
    <t>Locations à long terme (presbytère, église...)</t>
  </si>
  <si>
    <t>Pension et logement de résidents et/ou clergé</t>
  </si>
  <si>
    <t>Autres (revenus)</t>
  </si>
  <si>
    <t>Cimetière (contribution au Fonds Général)</t>
  </si>
  <si>
    <t>Revenus des petits cimetières</t>
  </si>
  <si>
    <t>Subventions gouvernementales reliées aux salaires</t>
  </si>
  <si>
    <t>Contribution du diocèse pour les R.S.E. / agp</t>
  </si>
  <si>
    <t>Subv salaires Oeuvre Voc. Diocesan Priesthood Mont</t>
  </si>
  <si>
    <t>Remboursement de salaire (joindre le détail)</t>
  </si>
  <si>
    <t>Remb de salaire par le cimetière (joindre details)</t>
  </si>
  <si>
    <t>Divers (annexer une liste)</t>
  </si>
  <si>
    <t>Salaires bruts (joindre le détail)</t>
  </si>
  <si>
    <t>Remboursement salaires au diocèse ou paroisses</t>
  </si>
  <si>
    <t>Avantages sociaux - part employeur (détail)</t>
  </si>
  <si>
    <t>Ministère occasionnel (conférencier, prédicateur)</t>
  </si>
  <si>
    <t>Frais pour le culte</t>
  </si>
  <si>
    <t>Frais reliés Éducation à la foi des 0-12 ans</t>
  </si>
  <si>
    <t>Frais reliés aux activités en pastorale jeunnesse</t>
  </si>
  <si>
    <t>Frais reliés Éducation à la foi des adultes</t>
  </si>
  <si>
    <t>Frais reliés Pastorale de la santé</t>
  </si>
  <si>
    <t>Frais reliés Pastorale sociale</t>
  </si>
  <si>
    <t>Entretien (inclue réparations mineures et loyer)</t>
  </si>
  <si>
    <t>Rep majeures (+10,000) en partie financées gouv</t>
  </si>
  <si>
    <t>Rep majeures (+10,000) financées par paroisse</t>
  </si>
  <si>
    <t>Annexe, entretien, incluant réparations mineures</t>
  </si>
  <si>
    <t>Annexes électricité</t>
  </si>
  <si>
    <t>Annexes chauffage</t>
  </si>
  <si>
    <t>Annexes réparations majeures</t>
  </si>
  <si>
    <t>Annexes, assurances feu, vol et responsabilité</t>
  </si>
  <si>
    <t>Annexes taxes</t>
  </si>
  <si>
    <t>Dépenses intérêtes payés</t>
  </si>
  <si>
    <t>Dépenses frais bancaires</t>
  </si>
  <si>
    <t>Contribution au diocèse et aux oeuvres diocésaines</t>
  </si>
  <si>
    <t>Quêtes commandées par le diocèse pour d'autres</t>
  </si>
  <si>
    <t>Dépenses autres remboursements</t>
  </si>
  <si>
    <t>Dépenses cimetière</t>
  </si>
  <si>
    <t>Dépenses divers</t>
  </si>
  <si>
    <t>Somme actifs</t>
  </si>
  <si>
    <t>Somme passifs</t>
  </si>
  <si>
    <t>Sommes revenus</t>
  </si>
  <si>
    <t>Sommes dépenses</t>
  </si>
  <si>
    <t>Subventions/dons/contributions reçues du diocèse</t>
  </si>
  <si>
    <r>
      <t xml:space="preserve">Dons dédiés approuvés </t>
    </r>
    <r>
      <rPr>
        <u/>
        <sz val="10"/>
        <rFont val="Arial"/>
        <family val="2"/>
      </rPr>
      <t>au préalable</t>
    </r>
    <r>
      <rPr>
        <sz val="10"/>
        <rFont val="Arial"/>
        <family val="2"/>
      </rPr>
      <t xml:space="preserve"> par l'Archevêque</t>
    </r>
  </si>
  <si>
    <r>
      <t>Moins</t>
    </r>
    <r>
      <rPr>
        <sz val="10"/>
        <rFont val="Arial"/>
        <family val="2"/>
      </rPr>
      <t xml:space="preserve"> déductions pour :</t>
    </r>
  </si>
  <si>
    <t>Total des exemptions et déductions</t>
  </si>
  <si>
    <t>Gain sur disposition d'actifs</t>
  </si>
  <si>
    <t>Dons</t>
  </si>
  <si>
    <t>Dons dédiés</t>
  </si>
  <si>
    <t>Avoirs - Dons dédiés</t>
  </si>
  <si>
    <t>DÉPENSES RELIÉES AUX ACTIVITÉS</t>
  </si>
  <si>
    <t>VENTE D'IMMOBILISATIONS</t>
  </si>
  <si>
    <t>Dépenses reliées aux activités</t>
  </si>
  <si>
    <r>
      <t xml:space="preserve">Réparations majeures approuvées </t>
    </r>
    <r>
      <rPr>
        <u/>
        <sz val="10"/>
        <rFont val="Arial"/>
        <family val="2"/>
      </rPr>
      <t>au préalable</t>
    </r>
  </si>
  <si>
    <t>Montant cotisable sur les REVENUS BRUTS</t>
  </si>
  <si>
    <r>
      <t xml:space="preserve">Revenus bruts </t>
    </r>
    <r>
      <rPr>
        <sz val="8"/>
        <rFont val="Arial"/>
        <family val="2"/>
      </rPr>
      <t>(si non inclus dans les Revenus Bruts)</t>
    </r>
  </si>
  <si>
    <t>Montant cotisable sur les revenus du FONDS CIMETIÈRE</t>
  </si>
  <si>
    <t>d.</t>
  </si>
  <si>
    <r>
      <t xml:space="preserve">TOTAL  DES  REVENUS  COTISABLES </t>
    </r>
    <r>
      <rPr>
        <sz val="10"/>
        <rFont val="Arial"/>
        <family val="2"/>
      </rPr>
      <t xml:space="preserve"> </t>
    </r>
    <r>
      <rPr>
        <b/>
        <sz val="10"/>
        <rFont val="Arial"/>
        <family val="2"/>
      </rPr>
      <t>(</t>
    </r>
    <r>
      <rPr>
        <sz val="5"/>
        <rFont val="Arial"/>
        <family val="2"/>
      </rPr>
      <t xml:space="preserve"> </t>
    </r>
    <r>
      <rPr>
        <b/>
        <sz val="11"/>
        <color indexed="12"/>
        <rFont val="Arial"/>
        <family val="2"/>
      </rPr>
      <t>a + b</t>
    </r>
    <r>
      <rPr>
        <b/>
        <sz val="10"/>
        <rFont val="Arial"/>
        <family val="2"/>
      </rPr>
      <t>)</t>
    </r>
  </si>
  <si>
    <t>c.</t>
  </si>
  <si>
    <t>Total des revenus cotisables au taux préétabli</t>
  </si>
  <si>
    <r>
      <t xml:space="preserve">Montant </t>
    </r>
    <r>
      <rPr>
        <b/>
        <sz val="10"/>
        <rFont val="Arial"/>
        <family val="2"/>
      </rPr>
      <t>(</t>
    </r>
    <r>
      <rPr>
        <vertAlign val="superscript"/>
        <sz val="5"/>
        <rFont val="Arial"/>
        <family val="2"/>
      </rPr>
      <t xml:space="preserve"> </t>
    </r>
    <r>
      <rPr>
        <b/>
        <sz val="12"/>
        <color indexed="12"/>
        <rFont val="Arial"/>
        <family val="2"/>
      </rPr>
      <t>d</t>
    </r>
    <r>
      <rPr>
        <b/>
        <sz val="10"/>
        <rFont val="Arial"/>
        <family val="2"/>
      </rPr>
      <t>)</t>
    </r>
  </si>
  <si>
    <t>Total des revenus sur vente d'immobilisations</t>
  </si>
  <si>
    <t>A</t>
  </si>
  <si>
    <t>Montant des dons dédiés reçus au cours de l'année</t>
  </si>
  <si>
    <t>Provenant de l'Archevêché</t>
  </si>
  <si>
    <t>Provenant du gouvernement</t>
  </si>
  <si>
    <t>Provenant d'organismes et entreprises</t>
  </si>
  <si>
    <t>Provenant de particuliers</t>
  </si>
  <si>
    <t>Provenant de sources diverses</t>
  </si>
  <si>
    <t>B</t>
  </si>
  <si>
    <t>Portion des dons dédiés comptabilisés en revenus au cours de l'année</t>
  </si>
  <si>
    <t>C</t>
  </si>
  <si>
    <t>Dépenses financées par les dons dédiés (incluses dans les dépenses de l'année)</t>
  </si>
  <si>
    <t>Bâtiments (Entretiens et réparations)</t>
  </si>
  <si>
    <t>Autres dépenses (préciser ci-dessous)</t>
  </si>
  <si>
    <t>D</t>
  </si>
  <si>
    <t xml:space="preserve">Vérification (C=D, donc doit être zéro) </t>
  </si>
  <si>
    <t>Bâtiments</t>
  </si>
  <si>
    <t>Ameublements</t>
  </si>
  <si>
    <t>Investissements</t>
  </si>
  <si>
    <t>E</t>
  </si>
  <si>
    <t>Ce montant est inclus l'avoir net, en diminution des dons dédiés et ne doit pas être inclu dans les dépenses de l'année</t>
  </si>
  <si>
    <t>SOLDE FINAL (Compte des dons dédiés à la fin de l'année en cours) A+B+D+E</t>
  </si>
  <si>
    <t>(Ce solde correspond au solde incrit dans le bilan à la rubrique "Avoirs-Dons dédiés", pour l'année)</t>
  </si>
  <si>
    <t xml:space="preserve">Dons </t>
  </si>
  <si>
    <t>Bingo (revenus)</t>
  </si>
  <si>
    <t>Restaurant (revenus)</t>
  </si>
  <si>
    <t>Bazar (revenus)</t>
  </si>
  <si>
    <t>Bingo (dépenses)</t>
  </si>
  <si>
    <t>Restaurant (dépenses)</t>
  </si>
  <si>
    <t>Bazar (dépenses)</t>
  </si>
  <si>
    <t>Autres (dépenses)</t>
  </si>
  <si>
    <t>(Dont les dépenses correspondantes sont détaillées ci-dessous)</t>
  </si>
  <si>
    <t>(Inclus à la ligne 3 de la section exemption du calcul de la contribution dicésaine)</t>
  </si>
  <si>
    <t>Dépenses dons dédiés</t>
  </si>
  <si>
    <t>Immobilisations - Dons dédiés</t>
  </si>
  <si>
    <r>
      <t xml:space="preserve">Revenus de location </t>
    </r>
    <r>
      <rPr>
        <sz val="9"/>
        <rFont val="Arial"/>
        <family val="2"/>
      </rPr>
      <t>(25%)</t>
    </r>
  </si>
  <si>
    <r>
      <t xml:space="preserve">REVENUS D'ACTIVITÉS </t>
    </r>
    <r>
      <rPr>
        <b/>
        <sz val="8"/>
        <color indexed="12"/>
        <rFont val="Arial"/>
        <family val="2"/>
      </rPr>
      <t>(Bruts - avant déduction des dépenses</t>
    </r>
    <r>
      <rPr>
        <b/>
        <sz val="8"/>
        <rFont val="Arial"/>
        <family val="2"/>
      </rPr>
      <t>)</t>
    </r>
  </si>
  <si>
    <t>Subventions et dons reçus du Diocèse</t>
  </si>
  <si>
    <t>SOLDE INITIAL (Total du compte des dons dédiés années précédentes)</t>
  </si>
  <si>
    <t>Dépenses financées par les dons dédiés (incluses dans les immobilisations)</t>
  </si>
  <si>
    <t>Outillages et équipements</t>
  </si>
  <si>
    <t>Autres immobilisations (préciser ci-dessous)</t>
  </si>
  <si>
    <r>
      <rPr>
        <b/>
        <i/>
        <sz val="10"/>
        <color indexed="12"/>
        <rFont val="Arial"/>
        <family val="2"/>
      </rPr>
      <t>Définition:</t>
    </r>
    <r>
      <rPr>
        <i/>
        <sz val="10"/>
        <color indexed="12"/>
        <rFont val="Arial"/>
        <family val="2"/>
      </rPr>
      <t xml:space="preserve"> Les dons dédiés sont les sommes reçues d'organismes ou de particuliers pour la réalisation de projets spécifiques déterminés d'avance ou pour la couverture des dépenses précises définies par le donateur. Ces dons ne peuvent en aucun cas faire l'objet d'une utilisation différente de celle prescrite. </t>
    </r>
  </si>
  <si>
    <t>Caisse et banque - Dons dédiés</t>
  </si>
  <si>
    <r>
      <t xml:space="preserve">Caisse et banque - Dons dédiés </t>
    </r>
    <r>
      <rPr>
        <b/>
        <sz val="9"/>
        <color indexed="12"/>
        <rFont val="Arial"/>
        <family val="2"/>
      </rPr>
      <t>(selon fiche de suivi dons dédiés)</t>
    </r>
  </si>
  <si>
    <r>
      <t xml:space="preserve">Immobilisations - Dons dédiés </t>
    </r>
    <r>
      <rPr>
        <b/>
        <sz val="9"/>
        <color indexed="12"/>
        <rFont val="Arial"/>
        <family val="2"/>
      </rPr>
      <t>(selon fiche de suivi dons dédiés)</t>
    </r>
  </si>
  <si>
    <r>
      <t xml:space="preserve">Avoirs - Dons dédiés </t>
    </r>
    <r>
      <rPr>
        <b/>
        <sz val="9"/>
        <color indexed="12"/>
        <rFont val="Arial"/>
        <family val="2"/>
      </rPr>
      <t>(selon fiche de suivi dons dédiés)</t>
    </r>
  </si>
  <si>
    <r>
      <t xml:space="preserve">Dépenses dons dédiés </t>
    </r>
    <r>
      <rPr>
        <b/>
        <sz val="8"/>
        <color indexed="12"/>
        <rFont val="Arial"/>
        <family val="2"/>
      </rPr>
      <t>(selon fiche de suivi dons dédiés)</t>
    </r>
  </si>
  <si>
    <r>
      <t xml:space="preserve">Divers </t>
    </r>
    <r>
      <rPr>
        <b/>
        <sz val="8"/>
        <color indexed="12"/>
        <rFont val="Arial"/>
        <family val="2"/>
      </rPr>
      <t>(ex: remboursement TPS/TVQ, ristourne assurance)</t>
    </r>
    <r>
      <rPr>
        <b/>
        <i/>
        <sz val="8"/>
        <color indexed="12"/>
        <rFont val="Arial"/>
        <family val="2"/>
      </rPr>
      <t xml:space="preserve">                                                          </t>
    </r>
  </si>
  <si>
    <r>
      <t xml:space="preserve">(Inclus </t>
    </r>
    <r>
      <rPr>
        <b/>
        <i/>
        <sz val="8"/>
        <color indexed="12"/>
        <rFont val="Arial"/>
        <family val="2"/>
      </rPr>
      <t>tous</t>
    </r>
    <r>
      <rPr>
        <i/>
        <sz val="8"/>
        <color indexed="12"/>
        <rFont val="Arial"/>
        <family val="2"/>
      </rPr>
      <t xml:space="preserve"> les fonds. Exclusions: 25% revenus locatifs, réparations majeures approuvées, dépenses directes pour activités spécifiques.)</t>
    </r>
  </si>
  <si>
    <r>
      <t xml:space="preserve">Total des REVENUS BRUTS </t>
    </r>
    <r>
      <rPr>
        <sz val="8"/>
        <rFont val="Arial"/>
        <family val="2"/>
      </rPr>
      <t xml:space="preserve">(cf. État des revenus - </t>
    </r>
    <r>
      <rPr>
        <b/>
        <sz val="8"/>
        <rFont val="Arial"/>
        <family val="2"/>
      </rPr>
      <t>A.</t>
    </r>
    <r>
      <rPr>
        <sz val="8"/>
        <rFont val="Arial"/>
        <family val="2"/>
      </rPr>
      <t xml:space="preserve"> Total des revenus)</t>
    </r>
    <r>
      <rPr>
        <sz val="8"/>
        <color indexed="12"/>
        <rFont val="Arial"/>
        <family val="2"/>
      </rPr>
      <t xml:space="preserve"> </t>
    </r>
    <r>
      <rPr>
        <sz val="10"/>
        <color indexed="12"/>
        <rFont val="Arial"/>
        <family val="2"/>
      </rPr>
      <t>(selon T3010)</t>
    </r>
  </si>
  <si>
    <r>
      <t xml:space="preserve">FICHE DE SUIVI DE DONS DÉDIÉS </t>
    </r>
    <r>
      <rPr>
        <b/>
        <i/>
        <sz val="12"/>
        <color indexed="12"/>
        <rFont val="Arial"/>
        <family val="2"/>
      </rPr>
      <t>(voir définition au bas)</t>
    </r>
  </si>
  <si>
    <t>Autres comptes à payer</t>
  </si>
  <si>
    <t>Contribution diocésaine à payer</t>
  </si>
  <si>
    <t>Crédit de contribution diocésaine</t>
  </si>
  <si>
    <r>
      <rPr>
        <b/>
        <u/>
        <sz val="10"/>
        <rFont val="Arial"/>
        <family val="2"/>
      </rPr>
      <t>Moins</t>
    </r>
    <r>
      <rPr>
        <sz val="10"/>
        <rFont val="Arial"/>
        <family val="2"/>
      </rPr>
      <t xml:space="preserve"> crédits précédents accumulés </t>
    </r>
  </si>
  <si>
    <r>
      <rPr>
        <b/>
        <u/>
        <sz val="10"/>
        <rFont val="Arial"/>
        <family val="2"/>
      </rPr>
      <t>Plus</t>
    </r>
    <r>
      <rPr>
        <sz val="10"/>
        <rFont val="Arial"/>
        <family val="2"/>
      </rPr>
      <t xml:space="preserve"> soldes impayés précédents accumulés</t>
    </r>
  </si>
  <si>
    <t>Crédit de la contribution diocésaine</t>
  </si>
  <si>
    <t>Frais payés d'avance</t>
  </si>
  <si>
    <t>SOLDE au 31 décembre</t>
  </si>
  <si>
    <t>(à reporter dans la case appropriée)</t>
  </si>
  <si>
    <t>CRÉDIT au 31 décembre</t>
  </si>
  <si>
    <t>Solde à payer au 1er janvier</t>
  </si>
  <si>
    <r>
      <rPr>
        <b/>
        <u/>
        <sz val="10"/>
        <rFont val="Arial"/>
        <family val="2"/>
      </rPr>
      <t>moins</t>
    </r>
    <r>
      <rPr>
        <sz val="10"/>
        <rFont val="Arial"/>
        <family val="2"/>
      </rPr>
      <t xml:space="preserve"> versements en</t>
    </r>
  </si>
  <si>
    <t>CRÉDIT pour</t>
  </si>
  <si>
    <t>SOLDE IMPAYÉ pour</t>
  </si>
  <si>
    <t>Compte d'urgence pour les entreprises canadiennes</t>
  </si>
  <si>
    <t>Compte d'urgence pour les entreprises canadiennes (CUEC)</t>
  </si>
  <si>
    <t xml:space="preserve"> "Infrastructures" et au "Conseil du patrimoine religieux du Québec"</t>
  </si>
  <si>
    <r>
      <t xml:space="preserve">Subventions gouvernementales reliées aux salaires </t>
    </r>
    <r>
      <rPr>
        <b/>
        <sz val="8"/>
        <color indexed="12"/>
        <rFont val="Arial"/>
        <family val="2"/>
      </rPr>
      <t>(exclus la SSUC)</t>
    </r>
  </si>
  <si>
    <r>
      <t>Autres</t>
    </r>
    <r>
      <rPr>
        <sz val="8"/>
        <rFont val="Arial"/>
        <family val="2"/>
      </rPr>
      <t xml:space="preserve"> </t>
    </r>
    <r>
      <rPr>
        <b/>
        <sz val="8"/>
        <color indexed="12"/>
        <rFont val="Arial"/>
        <family val="2"/>
      </rPr>
      <t>(ex: friperies)</t>
    </r>
  </si>
  <si>
    <t>Subvention salariale d'urgence du Canada (SSUC)</t>
  </si>
  <si>
    <r>
      <t>Cimetière (contribution au Fonds Général)</t>
    </r>
    <r>
      <rPr>
        <sz val="10"/>
        <color indexed="12"/>
        <rFont val="Arial"/>
        <family val="2"/>
      </rPr>
      <t xml:space="preserve"> </t>
    </r>
    <r>
      <rPr>
        <b/>
        <sz val="8"/>
        <color indexed="12"/>
        <rFont val="Arial"/>
        <family val="2"/>
      </rPr>
      <t>(fournir les états financiers)</t>
    </r>
  </si>
  <si>
    <r>
      <t xml:space="preserve">Dons dédiés </t>
    </r>
    <r>
      <rPr>
        <b/>
        <sz val="8"/>
        <color indexed="12"/>
        <rFont val="Arial"/>
        <family val="2"/>
      </rPr>
      <t>(selon fiche de suivi dons dédiés)</t>
    </r>
  </si>
  <si>
    <r>
      <t>Remboursement de salaire</t>
    </r>
    <r>
      <rPr>
        <sz val="10"/>
        <color indexed="12"/>
        <rFont val="Arial"/>
        <family val="2"/>
      </rPr>
      <t xml:space="preserve"> </t>
    </r>
    <r>
      <rPr>
        <b/>
        <sz val="8"/>
        <color indexed="12"/>
        <rFont val="Arial"/>
        <family val="2"/>
      </rPr>
      <t>(joindre le détail)</t>
    </r>
  </si>
  <si>
    <r>
      <rPr>
        <b/>
        <sz val="9"/>
        <rFont val="Arial"/>
        <family val="2"/>
      </rPr>
      <t>Dépenses reliées à la COVID-19</t>
    </r>
    <r>
      <rPr>
        <sz val="9"/>
        <rFont val="Arial"/>
        <family val="2"/>
      </rPr>
      <t xml:space="preserve"> </t>
    </r>
    <r>
      <rPr>
        <b/>
        <sz val="8"/>
        <color indexed="12"/>
        <rFont val="Arial"/>
        <family val="2"/>
      </rPr>
      <t>(produits sanitaires, signalisation, etc.)</t>
    </r>
  </si>
  <si>
    <r>
      <t>Subvention salariale d'urgence du Canada (SSUC)</t>
    </r>
    <r>
      <rPr>
        <b/>
        <sz val="9"/>
        <color indexed="10"/>
        <rFont val="Arial"/>
        <family val="2"/>
      </rPr>
      <t xml:space="preserve"> </t>
    </r>
    <r>
      <rPr>
        <b/>
        <sz val="8"/>
        <color indexed="10"/>
        <rFont val="Arial"/>
        <family val="2"/>
      </rPr>
      <t>(négatif)</t>
    </r>
  </si>
  <si>
    <r>
      <t xml:space="preserve">Autres </t>
    </r>
    <r>
      <rPr>
        <b/>
        <sz val="8"/>
        <color indexed="12"/>
        <rFont val="Arial"/>
        <family val="2"/>
      </rPr>
      <t>(ex: friperies)</t>
    </r>
  </si>
  <si>
    <t>LOCAUX À LOUER DANS LES ÉGLISES</t>
  </si>
  <si>
    <t>Formulaire à remplir si la fabrique a des espaces à louer et désire les diffuser sur le territoire</t>
  </si>
  <si>
    <t>du Diocèse de Montréal</t>
  </si>
  <si>
    <t>Locaux disponibles pour la location:</t>
  </si>
  <si>
    <t>Fabrique:</t>
  </si>
  <si>
    <t>Personne à contacter:</t>
  </si>
  <si>
    <t>Numéro de téléphone:</t>
  </si>
  <si>
    <t>Adresse courriel:</t>
  </si>
  <si>
    <t>Description des locaux à louer:</t>
  </si>
  <si>
    <t>Dimensions:</t>
  </si>
  <si>
    <t>Subv gouv: Conseil du patrimoine religieux du QC</t>
  </si>
  <si>
    <t>Dépenses reliées à la COVID-19</t>
  </si>
  <si>
    <t>* * *  À  L'USAGE DU DSAF  * * *</t>
  </si>
  <si>
    <r>
      <t xml:space="preserve">Veuillez retourner ce formulaire dûment rempli au </t>
    </r>
    <r>
      <rPr>
        <b/>
        <sz val="8"/>
        <rFont val="Arial"/>
        <family val="2"/>
      </rPr>
      <t>DSAF</t>
    </r>
  </si>
  <si>
    <t>Veuillez  S.V.P.  retourner  ce  formulaire  dûment  rempli  au DSAF</t>
  </si>
  <si>
    <r>
      <t>Si vous disposez d'un excédent de "Messes à célébrer"</t>
    </r>
    <r>
      <rPr>
        <sz val="10"/>
        <rFont val="Arial"/>
        <family val="2"/>
      </rPr>
      <t xml:space="preserve"> (Messes "annoncées" - Messes "non annoncées"), </t>
    </r>
    <r>
      <rPr>
        <b/>
        <u/>
        <sz val="10"/>
        <rFont val="Arial"/>
        <family val="2"/>
      </rPr>
      <t xml:space="preserve">nous apprécierons grandement que vous en envoyiez au DSAF </t>
    </r>
    <r>
      <rPr>
        <sz val="10"/>
        <rFont val="Arial"/>
        <family val="2"/>
      </rPr>
      <t xml:space="preserve">afin qu'elles puissent être célébrées, soit par des prêtres à la retraite, soit dans des paroisses qui en manquent. </t>
    </r>
    <r>
      <rPr>
        <b/>
        <i/>
        <sz val="10"/>
        <color indexed="10"/>
        <rFont val="Arial"/>
        <family val="2"/>
      </rPr>
      <t>Toutes les Fabriques doivent éviter d'accumuler des offrandes de messes pour plus d'un (1) an.</t>
    </r>
  </si>
  <si>
    <t>Subvention d'urgence du Canada pour le loyer (SUCL)</t>
  </si>
  <si>
    <t>Dépenses reliées à la COVID-19 (fournir pièces justificatives)</t>
  </si>
  <si>
    <t>QUESTIONNAIRE</t>
  </si>
  <si>
    <t>1)</t>
  </si>
  <si>
    <t>COURRIELS</t>
  </si>
  <si>
    <t>Est-ce que vous communiquez avec vos paroissiens par courriels ?</t>
  </si>
  <si>
    <r>
      <t xml:space="preserve">Si </t>
    </r>
    <r>
      <rPr>
        <b/>
        <sz val="12"/>
        <color indexed="12"/>
        <rFont val="Arial"/>
        <family val="2"/>
      </rPr>
      <t>OUI</t>
    </r>
    <r>
      <rPr>
        <b/>
        <sz val="12"/>
        <rFont val="Arial"/>
        <family val="2"/>
      </rPr>
      <t>, quel founisseur de services de messagerie avez-vous l’habitude d’utiliser :</t>
    </r>
  </si>
  <si>
    <t>Microsoft Outlook</t>
  </si>
  <si>
    <t>Gmail</t>
  </si>
  <si>
    <t>Hotmail</t>
  </si>
  <si>
    <t>Yahoo Mail</t>
  </si>
  <si>
    <t xml:space="preserve">Autres - veuillez indiquer : </t>
  </si>
  <si>
    <r>
      <t xml:space="preserve">Si </t>
    </r>
    <r>
      <rPr>
        <b/>
        <sz val="12"/>
        <color indexed="10"/>
        <rFont val="Arial"/>
        <family val="2"/>
      </rPr>
      <t>NON</t>
    </r>
    <r>
      <rPr>
        <b/>
        <sz val="12"/>
        <rFont val="Arial"/>
        <family val="2"/>
      </rPr>
      <t>, veuillez indiquer pourquoi. Sélectionnez toutes les réponses qui s’y rapportent :</t>
    </r>
  </si>
  <si>
    <t>Nous ne recueillons pas les adresses électroniques de nos paroissiens</t>
  </si>
  <si>
    <t>Nous n’avons pas les ressources pour gérer les listes de courriels</t>
  </si>
  <si>
    <t>Nous ne voyons pas la nécessité pour communiquer par courriel</t>
  </si>
  <si>
    <t>Autres - veuillez indiquer :</t>
  </si>
  <si>
    <r>
      <t xml:space="preserve">Si </t>
    </r>
    <r>
      <rPr>
        <b/>
        <sz val="12"/>
        <color indexed="10"/>
        <rFont val="Arial"/>
        <family val="2"/>
      </rPr>
      <t>NON</t>
    </r>
    <r>
      <rPr>
        <b/>
        <sz val="12"/>
        <rFont val="Arial"/>
        <family val="2"/>
      </rPr>
      <t>, la pandémie vous a-t-elle amené à considérer le courrier électronique comme un moyen de communication important ?</t>
    </r>
  </si>
  <si>
    <t xml:space="preserve">Si vous communiquez actuellement par courriel avec vos paroissiens, utilisez-vous une plateforme de courrier électronique en masse ?   </t>
  </si>
  <si>
    <r>
      <t xml:space="preserve">Si </t>
    </r>
    <r>
      <rPr>
        <b/>
        <sz val="12"/>
        <color indexed="12"/>
        <rFont val="Arial"/>
        <family val="2"/>
      </rPr>
      <t>OUI</t>
    </r>
    <r>
      <rPr>
        <b/>
        <sz val="12"/>
        <rFont val="Arial"/>
        <family val="2"/>
      </rPr>
      <t>, quelle plateforme de courrier électronique de masse utilisez-vous ?</t>
    </r>
  </si>
  <si>
    <t>Mailchimp</t>
  </si>
  <si>
    <t>Constant Contact</t>
  </si>
  <si>
    <t>Autre - veuillez indiquer :</t>
  </si>
  <si>
    <t>2)</t>
  </si>
  <si>
    <t>MÉDIAS SOCIAUX</t>
  </si>
  <si>
    <t>Avez-vous une présence dans les médias sociaux (Facebook, Instagram, etc.) ?</t>
  </si>
  <si>
    <r>
      <t xml:space="preserve">Si </t>
    </r>
    <r>
      <rPr>
        <b/>
        <sz val="12"/>
        <color indexed="12"/>
        <rFont val="Arial"/>
        <family val="2"/>
      </rPr>
      <t>OUI</t>
    </r>
    <r>
      <rPr>
        <b/>
        <sz val="12"/>
        <rFont val="Arial"/>
        <family val="2"/>
      </rPr>
      <t xml:space="preserve">, quelle déclaration décrit le mieux votre situation : </t>
    </r>
  </si>
  <si>
    <t>Nous avons une présence active dans les médias sociaux</t>
  </si>
  <si>
    <t>Nous n’avons pas été actifs dans les médias sociaux depuis le début de la pandémie</t>
  </si>
  <si>
    <t>Malgré notre présence dans les médias sociaux, nous n’y sommes pas très actifs</t>
  </si>
  <si>
    <r>
      <t xml:space="preserve">Si </t>
    </r>
    <r>
      <rPr>
        <b/>
        <sz val="12"/>
        <color indexed="12"/>
        <rFont val="Arial"/>
        <family val="2"/>
      </rPr>
      <t>OUI</t>
    </r>
    <r>
      <rPr>
        <b/>
        <sz val="12"/>
        <rFont val="Arial"/>
        <family val="2"/>
      </rPr>
      <t>, veuillez indiquer toutes les plateformes où vous êtes présents :</t>
    </r>
  </si>
  <si>
    <t>Facebook</t>
  </si>
  <si>
    <t>Instagram</t>
  </si>
  <si>
    <t>Youtube</t>
  </si>
  <si>
    <t>Twitter</t>
  </si>
  <si>
    <r>
      <t xml:space="preserve">Si </t>
    </r>
    <r>
      <rPr>
        <b/>
        <sz val="12"/>
        <color indexed="10"/>
        <rFont val="Arial"/>
        <family val="2"/>
      </rPr>
      <t>NON</t>
    </r>
    <r>
      <rPr>
        <b/>
        <sz val="12"/>
        <rFont val="Arial"/>
        <family val="2"/>
      </rPr>
      <t xml:space="preserve">, quelle déclaration décrit le mieux la raison : </t>
    </r>
  </si>
  <si>
    <t>Nous n'avons pas l'expertise/les ressources pour en installer une et la gérer</t>
  </si>
  <si>
    <t>Nous n'en voyons pas la nécessité et/ou l'intérêt</t>
  </si>
  <si>
    <t>3)</t>
  </si>
  <si>
    <t>Avez-vous un site web paroissial ?</t>
  </si>
  <si>
    <r>
      <t xml:space="preserve">Si </t>
    </r>
    <r>
      <rPr>
        <b/>
        <sz val="12"/>
        <color indexed="12"/>
        <rFont val="Arial"/>
        <family val="2"/>
      </rPr>
      <t>OUI</t>
    </r>
    <r>
      <rPr>
        <b/>
        <sz val="12"/>
        <rFont val="Arial"/>
        <family val="2"/>
      </rPr>
      <t>, quelle déclaration décrit le mieux votre situation :</t>
    </r>
  </si>
  <si>
    <t>Notre site web est mis à jour régulièrement</t>
  </si>
  <si>
    <t>Notre site web est mis à jour régulièrement, mais ne l’a pas été depuis le début de la pandémie</t>
  </si>
  <si>
    <t>Notre site web est rarement mis à jour ou ne l’est jamais</t>
  </si>
  <si>
    <r>
      <t xml:space="preserve">Si </t>
    </r>
    <r>
      <rPr>
        <b/>
        <sz val="12"/>
        <color indexed="10"/>
        <rFont val="Arial"/>
        <family val="2"/>
      </rPr>
      <t>NON</t>
    </r>
    <r>
      <rPr>
        <b/>
        <sz val="12"/>
        <rFont val="Arial"/>
        <family val="2"/>
      </rPr>
      <t>, quelle déclaration décrit le mieux la raison :</t>
    </r>
  </si>
  <si>
    <t>Nous n'avons pas les ressources financières pour en créer un</t>
  </si>
  <si>
    <t>Nous n'avons pas l'expertise/les ressources pour le gérer</t>
  </si>
  <si>
    <t>4)</t>
  </si>
  <si>
    <t>RENCONTRES EN LIGNE</t>
  </si>
  <si>
    <t>Utilisez-vous des plateformes en ligne pour des réunions ou des rassemblements ?</t>
  </si>
  <si>
    <r>
      <t xml:space="preserve">Si </t>
    </r>
    <r>
      <rPr>
        <b/>
        <sz val="12"/>
        <color indexed="12"/>
        <rFont val="Arial"/>
        <family val="2"/>
      </rPr>
      <t>OUI</t>
    </r>
    <r>
      <rPr>
        <b/>
        <sz val="12"/>
        <rFont val="Arial"/>
        <family val="2"/>
      </rPr>
      <t>, veuillez indiquer toutes les plateformes que vous utilisez :</t>
    </r>
  </si>
  <si>
    <t>Zoom</t>
  </si>
  <si>
    <t>Skype</t>
  </si>
  <si>
    <t>Microsoft Teams</t>
  </si>
  <si>
    <t>Messenger</t>
  </si>
  <si>
    <t>WhatsApp</t>
  </si>
  <si>
    <r>
      <t xml:space="preserve">Si </t>
    </r>
    <r>
      <rPr>
        <b/>
        <sz val="12"/>
        <color indexed="12"/>
        <rFont val="Arial"/>
        <family val="2"/>
      </rPr>
      <t>OUI</t>
    </r>
    <r>
      <rPr>
        <b/>
        <sz val="12"/>
        <rFont val="Arial"/>
        <family val="2"/>
      </rPr>
      <t>, veuillez indiquer le type de réunions ou de rassemblements qui ont lieu.
Sélectionnez toutes les réponses qui s’y rapportent :</t>
    </r>
  </si>
  <si>
    <t>Réunions avec le personnel de la paroisse qui travaille en ligne</t>
  </si>
  <si>
    <t>Réunions avec les marguilliers ou le conseil de la paroisse</t>
  </si>
  <si>
    <t>Activités pastorales avec les paroissiens</t>
  </si>
  <si>
    <t>5)</t>
  </si>
  <si>
    <t>DONS EN LIGNE</t>
  </si>
  <si>
    <t>Disposez-vous d'une plateforme de dons en ligne ?</t>
  </si>
  <si>
    <r>
      <t xml:space="preserve">Si </t>
    </r>
    <r>
      <rPr>
        <b/>
        <sz val="12"/>
        <color indexed="12"/>
        <rFont val="Arial"/>
        <family val="2"/>
      </rPr>
      <t>OUI</t>
    </r>
    <r>
      <rPr>
        <b/>
        <sz val="12"/>
        <rFont val="Arial"/>
        <family val="2"/>
      </rPr>
      <t>, quelles options avez-vous l’habitude d’utiliser ? Sélectionnez tout ce qui s’y rapporte :</t>
    </r>
  </si>
  <si>
    <t>CanaDon (CanadaHelps)</t>
  </si>
  <si>
    <t>Symplik</t>
  </si>
  <si>
    <t>PayPal</t>
  </si>
  <si>
    <t>Prodon (Logilys)</t>
  </si>
  <si>
    <t>Virement Interac</t>
  </si>
  <si>
    <t>Square</t>
  </si>
  <si>
    <t>Nous n’avons pas les ressources financières pour en installer une</t>
  </si>
  <si>
    <t>Nous n'avons pas l'expertise/les ressources pour la gérer</t>
  </si>
  <si>
    <t>6)</t>
  </si>
  <si>
    <t>PROGRAMMES DE SOUTIEN GOUVERNEMENTAL</t>
  </si>
  <si>
    <t>Votre paroisse a-t-elle présenté une demande ou a-t-elle l'intention de présenter une demande à un programme de soutien gouvernemental ?</t>
  </si>
  <si>
    <r>
      <t xml:space="preserve">Si </t>
    </r>
    <r>
      <rPr>
        <b/>
        <sz val="12"/>
        <color indexed="12"/>
        <rFont val="Arial"/>
        <family val="2"/>
      </rPr>
      <t>OUI</t>
    </r>
    <r>
      <rPr>
        <b/>
        <sz val="12"/>
        <rFont val="Arial"/>
        <family val="2"/>
      </rPr>
      <t>, veuillez indiquer les programmes auxquels vous avez présenté ou avez l’intention de présenter une demande. Sélectionner toutes les réponses qui s’y rapportent :</t>
    </r>
  </si>
  <si>
    <t>Subvention salariale d’urgence du Canada (SSUC)</t>
  </si>
  <si>
    <t>Subvention salariale temporaire de 10 %</t>
  </si>
  <si>
    <t>Programme de Travail partagé</t>
  </si>
  <si>
    <t>Compte d’urgence pour les entreprises canadiennes (CUEC)</t>
  </si>
  <si>
    <t>Subvention d'urgence du canada pour le loyer (SCUL)</t>
  </si>
  <si>
    <t>Quelques un ou tous nos employés sont en mise-à-pied temporaire et ont fait une demande de Prestation canadienne d’urgence (PCU)</t>
  </si>
  <si>
    <t>7)</t>
  </si>
  <si>
    <t>ACTIVITÉS DES PAROISSES</t>
  </si>
  <si>
    <t>Votre paroisse a-t-elle été en mesure de réaliser des activités de rassemblement en ligne ?</t>
  </si>
  <si>
    <r>
      <t xml:space="preserve">Si </t>
    </r>
    <r>
      <rPr>
        <b/>
        <sz val="12"/>
        <color indexed="12"/>
        <rFont val="Arial"/>
        <family val="2"/>
      </rPr>
      <t>OUI</t>
    </r>
    <r>
      <rPr>
        <b/>
        <sz val="12"/>
        <rFont val="Arial"/>
        <family val="2"/>
      </rPr>
      <t>, lesquelles ?</t>
    </r>
  </si>
  <si>
    <t>Célébration de la messe</t>
  </si>
  <si>
    <t>Retraite</t>
  </si>
  <si>
    <t>Chapelet</t>
  </si>
  <si>
    <t>Activités de partage de la foi</t>
  </si>
  <si>
    <t>Activités pour les jeunes (adolescents)</t>
  </si>
  <si>
    <t>Activités pour les jeunes (jeunes adultes)</t>
  </si>
  <si>
    <t>Parcours catéchique (enfants)</t>
  </si>
  <si>
    <t>Alpha</t>
  </si>
  <si>
    <r>
      <t xml:space="preserve">Si </t>
    </r>
    <r>
      <rPr>
        <b/>
        <sz val="12"/>
        <color indexed="10"/>
        <rFont val="Arial"/>
        <family val="2"/>
      </rPr>
      <t>NON</t>
    </r>
    <r>
      <rPr>
        <b/>
        <sz val="12"/>
        <rFont val="Arial"/>
        <family val="2"/>
      </rPr>
      <t>, veuillez indiquer pourquoi :</t>
    </r>
  </si>
  <si>
    <t>VEUILLEZ S.V.P. Y RÉPONDRE, MÊME SI VOUS L'AVEZ DÉJÀ FAIT L'AN DERNIER</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</si>
</sst>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0\ &quot;$&quot;_);[Red]\(#,##0\ &quot;$&quot;\)"/>
    <numFmt numFmtId="42" formatCode="_ * #,##0_)\ &quot;$&quot;_ ;_ * \(#,##0\)\ &quot;$&quot;_ ;_ * &quot;-&quot;_)\ &quot;$&quot;_ ;_ @_ "/>
    <numFmt numFmtId="41" formatCode="_ * #,##0_)\ _$_ ;_ * \(#,##0\)\ _$_ ;_ * &quot;-&quot;_)\ _$_ ;_ @_ "/>
    <numFmt numFmtId="44" formatCode="_ * #,##0.00_)\ &quot;$&quot;_ ;_ * \(#,##0.00\)\ &quot;$&quot;_ ;_ * &quot;-&quot;??_)\ &quot;$&quot;_ ;_ @_ "/>
    <numFmt numFmtId="43" formatCode="_ * #,##0.00_)\ _$_ ;_ * \(#,##0.00\)\ _$_ ;_ * &quot;-&quot;??_)\ _$_ ;_ @_ "/>
    <numFmt numFmtId="164" formatCode="#,##0\ &quot;$&quot;_-;#,##0\ &quot;$&quot;\-"/>
    <numFmt numFmtId="165" formatCode="#,##0\ &quot;$&quot;_-"/>
    <numFmt numFmtId="166" formatCode="0.0"/>
    <numFmt numFmtId="167" formatCode="0.0%"/>
    <numFmt numFmtId="168" formatCode="#,##0.00\ &quot;$&quot;_-"/>
    <numFmt numFmtId="169" formatCode="#,##0\ &quot;$&quot;"/>
    <numFmt numFmtId="170" formatCode="_ * #,##0.00_)\ &quot;$&quot;_ ;_ * \(#,##0.00\)\ &quot;$&quot;_ ;_ * &quot;-&quot;_)\ &quot;$&quot;_ ;_ @_ "/>
    <numFmt numFmtId="171" formatCode="#,##0.00\ &quot;$&quot;"/>
    <numFmt numFmtId="172" formatCode="#,##0.00;\(#,##0.00\)"/>
    <numFmt numFmtId="173" formatCode="_ * #,##0.00_ \ [$$-C0C]_ ;_ * \-#,##0.00\ \ [$$-C0C]_ ;_ * &quot;-&quot;_ \ [$$-C0C]_ ;_ @_ "/>
  </numFmts>
  <fonts count="107">
    <font>
      <sz val="10"/>
      <name val="Arial"/>
    </font>
    <font>
      <sz val="10"/>
      <name val="Arial"/>
      <family val="2"/>
    </font>
    <font>
      <u/>
      <sz val="10"/>
      <color indexed="12"/>
      <name val="Arial"/>
      <family val="2"/>
    </font>
    <font>
      <sz val="8"/>
      <name val="Arial"/>
      <family val="2"/>
    </font>
    <font>
      <b/>
      <sz val="11"/>
      <name val="Arial"/>
      <family val="2"/>
    </font>
    <font>
      <sz val="12"/>
      <name val="Arial"/>
      <family val="2"/>
    </font>
    <font>
      <sz val="12"/>
      <name val="Arial"/>
      <family val="2"/>
    </font>
    <font>
      <b/>
      <sz val="10"/>
      <name val="Arial"/>
      <family val="2"/>
    </font>
    <font>
      <sz val="10"/>
      <name val="Arial"/>
      <family val="2"/>
    </font>
    <font>
      <b/>
      <vertAlign val="subscript"/>
      <sz val="9"/>
      <name val="Arial"/>
      <family val="2"/>
    </font>
    <font>
      <b/>
      <sz val="20"/>
      <name val="Arial"/>
      <family val="2"/>
    </font>
    <font>
      <b/>
      <sz val="12"/>
      <name val="Arial"/>
      <family val="2"/>
    </font>
    <font>
      <sz val="11"/>
      <name val="Arial"/>
      <family val="2"/>
    </font>
    <font>
      <b/>
      <u/>
      <sz val="10"/>
      <name val="Arial"/>
      <family val="2"/>
    </font>
    <font>
      <b/>
      <sz val="14"/>
      <name val="Arial"/>
      <family val="2"/>
    </font>
    <font>
      <b/>
      <u/>
      <sz val="12"/>
      <name val="Arial"/>
      <family val="2"/>
    </font>
    <font>
      <u/>
      <sz val="10"/>
      <name val="Arial"/>
      <family val="2"/>
    </font>
    <font>
      <u val="singleAccounting"/>
      <sz val="10"/>
      <name val="Arial"/>
      <family val="2"/>
    </font>
    <font>
      <sz val="11"/>
      <name val="Arial"/>
      <family val="2"/>
    </font>
    <font>
      <b/>
      <sz val="9"/>
      <name val="Arial"/>
      <family val="2"/>
    </font>
    <font>
      <sz val="9"/>
      <name val="Arial"/>
      <family val="2"/>
    </font>
    <font>
      <b/>
      <sz val="8"/>
      <name val="Arial"/>
      <family val="2"/>
    </font>
    <font>
      <b/>
      <sz val="8"/>
      <color indexed="12"/>
      <name val="Arial"/>
      <family val="2"/>
    </font>
    <font>
      <b/>
      <sz val="10"/>
      <color indexed="12"/>
      <name val="Arial"/>
      <family val="2"/>
    </font>
    <font>
      <b/>
      <i/>
      <sz val="10"/>
      <color indexed="12"/>
      <name val="Arial"/>
      <family val="2"/>
    </font>
    <font>
      <b/>
      <i/>
      <vertAlign val="superscript"/>
      <sz val="10"/>
      <color indexed="12"/>
      <name val="Arial"/>
      <family val="2"/>
    </font>
    <font>
      <sz val="8"/>
      <name val="Arial"/>
      <family val="2"/>
    </font>
    <font>
      <u/>
      <sz val="9"/>
      <name val="Arial"/>
      <family val="2"/>
    </font>
    <font>
      <sz val="6"/>
      <name val="Arial"/>
      <family val="2"/>
    </font>
    <font>
      <sz val="9"/>
      <name val="Arial"/>
      <family val="2"/>
    </font>
    <font>
      <b/>
      <sz val="13"/>
      <name val="Arial"/>
      <family val="2"/>
    </font>
    <font>
      <sz val="14"/>
      <name val="Arial"/>
      <family val="2"/>
    </font>
    <font>
      <i/>
      <sz val="9"/>
      <color indexed="12"/>
      <name val="Arial"/>
      <family val="2"/>
    </font>
    <font>
      <sz val="10"/>
      <color indexed="12"/>
      <name val="Arial"/>
      <family val="2"/>
    </font>
    <font>
      <b/>
      <sz val="11"/>
      <color indexed="12"/>
      <name val="Arial"/>
      <family val="2"/>
    </font>
    <font>
      <sz val="8"/>
      <color indexed="12"/>
      <name val="Arial"/>
      <family val="2"/>
    </font>
    <font>
      <b/>
      <sz val="14"/>
      <color indexed="12"/>
      <name val="Arial"/>
      <family val="2"/>
    </font>
    <font>
      <sz val="7"/>
      <name val="Arial"/>
      <family val="2"/>
    </font>
    <font>
      <b/>
      <u val="singleAccounting"/>
      <sz val="11"/>
      <color indexed="12"/>
      <name val="Arial"/>
      <family val="2"/>
    </font>
    <font>
      <b/>
      <sz val="12"/>
      <color indexed="12"/>
      <name val="Arial"/>
      <family val="2"/>
    </font>
    <font>
      <b/>
      <i/>
      <sz val="10"/>
      <name val="Arial"/>
      <family val="2"/>
    </font>
    <font>
      <b/>
      <u/>
      <sz val="9"/>
      <name val="Arial"/>
      <family val="2"/>
    </font>
    <font>
      <b/>
      <sz val="9"/>
      <name val="Arial"/>
      <family val="2"/>
    </font>
    <font>
      <b/>
      <u/>
      <sz val="11"/>
      <name val="Arial"/>
      <family val="2"/>
    </font>
    <font>
      <vertAlign val="superscript"/>
      <sz val="9"/>
      <name val="Arial"/>
      <family val="2"/>
    </font>
    <font>
      <b/>
      <u val="double"/>
      <sz val="11"/>
      <name val="Arial"/>
      <family val="2"/>
    </font>
    <font>
      <b/>
      <sz val="9"/>
      <color indexed="12"/>
      <name val="Arial"/>
      <family val="2"/>
    </font>
    <font>
      <sz val="9"/>
      <color indexed="12"/>
      <name val="Arial"/>
      <family val="2"/>
    </font>
    <font>
      <b/>
      <sz val="12"/>
      <name val="Arial Black"/>
      <family val="2"/>
    </font>
    <font>
      <b/>
      <sz val="9"/>
      <color indexed="10"/>
      <name val="Wingdings"/>
      <charset val="2"/>
    </font>
    <font>
      <sz val="6"/>
      <name val="Arial"/>
      <family val="2"/>
    </font>
    <font>
      <b/>
      <sz val="7"/>
      <name val="Arial"/>
      <family val="2"/>
    </font>
    <font>
      <i/>
      <sz val="10"/>
      <name val="Arial"/>
      <family val="2"/>
    </font>
    <font>
      <u/>
      <sz val="8"/>
      <name val="Arial"/>
      <family val="2"/>
    </font>
    <font>
      <b/>
      <sz val="9"/>
      <color indexed="10"/>
      <name val="Arial"/>
      <family val="2"/>
    </font>
    <font>
      <b/>
      <u val="double"/>
      <sz val="9"/>
      <name val="Arial"/>
      <family val="2"/>
    </font>
    <font>
      <b/>
      <u val="doubleAccounting"/>
      <sz val="9"/>
      <name val="Arial"/>
      <family val="2"/>
    </font>
    <font>
      <b/>
      <sz val="11"/>
      <color indexed="10"/>
      <name val="Arial"/>
      <family val="2"/>
    </font>
    <font>
      <b/>
      <sz val="9"/>
      <name val="Letter Gothic"/>
      <family val="3"/>
    </font>
    <font>
      <b/>
      <u val="doubleAccounting"/>
      <sz val="11"/>
      <color indexed="10"/>
      <name val="Arial"/>
      <family val="2"/>
    </font>
    <font>
      <u/>
      <sz val="11"/>
      <name val="Arial"/>
      <family val="2"/>
    </font>
    <font>
      <b/>
      <u/>
      <sz val="10"/>
      <color indexed="10"/>
      <name val="Arial"/>
      <family val="2"/>
    </font>
    <font>
      <sz val="5"/>
      <name val="Arial"/>
      <family val="2"/>
    </font>
    <font>
      <vertAlign val="superscript"/>
      <sz val="5"/>
      <name val="Arial"/>
      <family val="2"/>
    </font>
    <font>
      <b/>
      <u val="singleAccounting"/>
      <sz val="12"/>
      <color indexed="12"/>
      <name val="Arial"/>
      <family val="2"/>
    </font>
    <font>
      <sz val="7"/>
      <name val="Arial"/>
      <family val="2"/>
    </font>
    <font>
      <sz val="10"/>
      <color indexed="10"/>
      <name val="Wingdings"/>
      <charset val="2"/>
    </font>
    <font>
      <sz val="7"/>
      <color indexed="10"/>
      <name val="Arial"/>
      <family val="2"/>
    </font>
    <font>
      <sz val="10"/>
      <color indexed="10"/>
      <name val="Arial"/>
      <family val="2"/>
    </font>
    <font>
      <b/>
      <sz val="6"/>
      <color indexed="10"/>
      <name val="Arial"/>
      <family val="2"/>
    </font>
    <font>
      <b/>
      <i/>
      <sz val="9"/>
      <name val="Arial"/>
      <family val="2"/>
    </font>
    <font>
      <sz val="8"/>
      <color indexed="10"/>
      <name val="Arial"/>
      <family val="2"/>
    </font>
    <font>
      <b/>
      <i/>
      <sz val="8"/>
      <color indexed="12"/>
      <name val="Arial"/>
      <family val="2"/>
    </font>
    <font>
      <b/>
      <sz val="9"/>
      <color indexed="48"/>
      <name val="Arial"/>
      <family val="2"/>
    </font>
    <font>
      <b/>
      <sz val="14"/>
      <name val="Arial Black"/>
      <family val="2"/>
    </font>
    <font>
      <u/>
      <sz val="9"/>
      <color indexed="12"/>
      <name val="Arial"/>
      <family val="2"/>
    </font>
    <font>
      <b/>
      <sz val="10.5"/>
      <name val="Arial"/>
      <family val="2"/>
    </font>
    <font>
      <b/>
      <i/>
      <sz val="10"/>
      <color indexed="10"/>
      <name val="Arial"/>
      <family val="2"/>
    </font>
    <font>
      <i/>
      <sz val="8"/>
      <color indexed="12"/>
      <name val="Arial"/>
      <family val="2"/>
    </font>
    <font>
      <i/>
      <sz val="10"/>
      <color indexed="12"/>
      <name val="Arial"/>
      <family val="2"/>
    </font>
    <font>
      <b/>
      <i/>
      <sz val="12"/>
      <color indexed="12"/>
      <name val="Arial"/>
      <family val="2"/>
    </font>
    <font>
      <i/>
      <sz val="8"/>
      <name val="Arial"/>
      <family val="2"/>
    </font>
    <font>
      <b/>
      <sz val="8"/>
      <color indexed="10"/>
      <name val="Arial"/>
      <family val="2"/>
    </font>
    <font>
      <b/>
      <u/>
      <sz val="12"/>
      <name val="Arial Black"/>
      <family val="2"/>
    </font>
    <font>
      <u/>
      <sz val="14"/>
      <name val="Arial"/>
      <family val="2"/>
    </font>
    <font>
      <b/>
      <sz val="12"/>
      <color indexed="10"/>
      <name val="Arial"/>
      <family val="2"/>
    </font>
    <font>
      <sz val="16"/>
      <name val="Arial"/>
      <family val="2"/>
    </font>
    <font>
      <sz val="11"/>
      <color theme="1"/>
      <name val="Calibri"/>
      <family val="2"/>
      <scheme val="minor"/>
    </font>
    <font>
      <sz val="12"/>
      <color theme="1"/>
      <name val="Arial"/>
      <family val="2"/>
    </font>
    <font>
      <sz val="11"/>
      <color theme="1"/>
      <name val="Arial"/>
      <family val="2"/>
    </font>
    <font>
      <b/>
      <sz val="12"/>
      <color theme="1"/>
      <name val="Arial"/>
      <family val="2"/>
    </font>
    <font>
      <i/>
      <sz val="8"/>
      <color theme="1"/>
      <name val="Arial"/>
      <family val="2"/>
    </font>
    <font>
      <b/>
      <i/>
      <sz val="12"/>
      <color theme="4" tint="-0.499984740745262"/>
      <name val="Arial"/>
      <family val="2"/>
    </font>
    <font>
      <b/>
      <sz val="11"/>
      <color theme="1"/>
      <name val="Arial"/>
      <family val="2"/>
    </font>
    <font>
      <i/>
      <sz val="8"/>
      <color rgb="FF0000FF"/>
      <name val="Arial"/>
      <family val="2"/>
    </font>
    <font>
      <b/>
      <sz val="10"/>
      <color rgb="FF0000FF"/>
      <name val="Arial"/>
      <family val="2"/>
    </font>
    <font>
      <b/>
      <sz val="10"/>
      <color rgb="FFFF0000"/>
      <name val="Arial"/>
      <family val="2"/>
    </font>
    <font>
      <sz val="10"/>
      <color rgb="FFFF0000"/>
      <name val="Arial"/>
      <family val="2"/>
    </font>
    <font>
      <sz val="10"/>
      <color rgb="FF0000FF"/>
      <name val="Arial"/>
      <family val="2"/>
    </font>
    <font>
      <b/>
      <sz val="12"/>
      <color rgb="FF0000FF"/>
      <name val="Arial"/>
      <family val="2"/>
    </font>
    <font>
      <b/>
      <sz val="12"/>
      <color rgb="FFFF0000"/>
      <name val="Arial"/>
      <family val="2"/>
    </font>
    <font>
      <b/>
      <sz val="11"/>
      <color rgb="FF0000FF"/>
      <name val="Arial"/>
      <family val="2"/>
    </font>
    <font>
      <sz val="11"/>
      <color rgb="FF1F497D"/>
      <name val="Calibri"/>
      <family val="2"/>
    </font>
    <font>
      <b/>
      <sz val="9"/>
      <color rgb="FF0000FF"/>
      <name val="Arial"/>
      <family val="2"/>
    </font>
    <font>
      <b/>
      <u val="singleAccounting"/>
      <sz val="12"/>
      <color rgb="FFFF0000"/>
      <name val="Arial"/>
      <family val="2"/>
    </font>
    <font>
      <sz val="8"/>
      <color rgb="FFC00000"/>
      <name val="Arial"/>
      <family val="2"/>
    </font>
    <font>
      <i/>
      <sz val="10"/>
      <color rgb="FF0000FF"/>
      <name val="Arial"/>
      <family val="2"/>
    </font>
  </fonts>
  <fills count="16">
    <fill>
      <patternFill patternType="none"/>
    </fill>
    <fill>
      <patternFill patternType="gray125"/>
    </fill>
    <fill>
      <patternFill patternType="solid">
        <fgColor rgb="FFDDE3F7"/>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CCFFFF"/>
        <bgColor indexed="64"/>
      </patternFill>
    </fill>
    <fill>
      <patternFill patternType="solid">
        <fgColor theme="0"/>
        <bgColor indexed="64"/>
      </patternFill>
    </fill>
    <fill>
      <patternFill patternType="solid">
        <fgColor rgb="FFE2EFDA"/>
        <bgColor indexed="64"/>
      </patternFill>
    </fill>
    <fill>
      <patternFill patternType="solid">
        <fgColor rgb="FFE2EFFF"/>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rgb="FFFFFF00"/>
        <bgColor indexed="64"/>
      </patternFill>
    </fill>
  </fills>
  <borders count="84">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style="double">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hair">
        <color indexed="64"/>
      </left>
      <right/>
      <top/>
      <bottom/>
      <diagonal/>
    </border>
    <border>
      <left/>
      <right/>
      <top/>
      <bottom style="double">
        <color indexed="64"/>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right style="double">
        <color indexed="64"/>
      </right>
      <top/>
      <bottom/>
      <diagonal/>
    </border>
    <border>
      <left style="double">
        <color indexed="64"/>
      </left>
      <right/>
      <top/>
      <bottom/>
      <diagonal/>
    </border>
    <border>
      <left style="double">
        <color indexed="64"/>
      </left>
      <right/>
      <top style="hair">
        <color indexed="64"/>
      </top>
      <bottom/>
      <diagonal/>
    </border>
    <border>
      <left/>
      <right style="double">
        <color indexed="64"/>
      </right>
      <top style="hair">
        <color indexed="64"/>
      </top>
      <bottom/>
      <diagonal/>
    </border>
    <border>
      <left style="double">
        <color indexed="64"/>
      </left>
      <right/>
      <top/>
      <bottom style="hair">
        <color indexed="64"/>
      </bottom>
      <diagonal/>
    </border>
    <border>
      <left/>
      <right style="double">
        <color indexed="64"/>
      </right>
      <top/>
      <bottom style="hair">
        <color indexed="64"/>
      </bottom>
      <diagonal/>
    </border>
    <border>
      <left/>
      <right style="double">
        <color indexed="64"/>
      </right>
      <top/>
      <bottom style="double">
        <color indexed="64"/>
      </bottom>
      <diagonal/>
    </border>
    <border>
      <left/>
      <right/>
      <top style="hair">
        <color indexed="64"/>
      </top>
      <bottom style="medium">
        <color indexed="64"/>
      </bottom>
      <diagonal/>
    </border>
    <border>
      <left style="hair">
        <color indexed="64"/>
      </left>
      <right/>
      <top style="hair">
        <color indexed="64"/>
      </top>
      <bottom style="double">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top/>
      <bottom style="hair">
        <color indexed="64"/>
      </bottom>
      <diagonal/>
    </border>
    <border>
      <left/>
      <right style="medium">
        <color indexed="64"/>
      </right>
      <top/>
      <bottom style="dotted">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double">
        <color indexed="64"/>
      </left>
      <right style="double">
        <color indexed="64"/>
      </right>
      <top/>
      <bottom style="hair">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diagonal/>
    </border>
    <border>
      <left/>
      <right style="medium">
        <color indexed="64"/>
      </right>
      <top style="hair">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top style="medium">
        <color indexed="64"/>
      </top>
      <bottom style="hair">
        <color indexed="64"/>
      </bottom>
      <diagonal/>
    </border>
    <border>
      <left/>
      <right style="hair">
        <color indexed="64"/>
      </right>
      <top style="hair">
        <color indexed="64"/>
      </top>
      <bottom style="double">
        <color indexed="64"/>
      </bottom>
      <diagonal/>
    </border>
  </borders>
  <cellStyleXfs count="5">
    <xf numFmtId="0" fontId="0" fillId="0" borderId="0"/>
    <xf numFmtId="0" fontId="2" fillId="0" borderId="0" applyNumberFormat="0" applyFill="0" applyBorder="0" applyAlignment="0" applyProtection="0">
      <alignment vertical="top"/>
      <protection locked="0"/>
    </xf>
    <xf numFmtId="44" fontId="1" fillId="0" borderId="0" applyFont="0" applyFill="0" applyBorder="0" applyAlignment="0" applyProtection="0"/>
    <xf numFmtId="0" fontId="8" fillId="0" borderId="0"/>
    <xf numFmtId="0" fontId="87" fillId="0" borderId="0"/>
  </cellStyleXfs>
  <cellXfs count="997">
    <xf numFmtId="0" fontId="0" fillId="0" borderId="0" xfId="0"/>
    <xf numFmtId="0" fontId="8" fillId="0" borderId="0" xfId="0" applyFont="1"/>
    <xf numFmtId="171" fontId="20" fillId="2" borderId="14" xfId="0" applyNumberFormat="1" applyFont="1" applyFill="1" applyBorder="1" applyProtection="1">
      <protection locked="0"/>
    </xf>
    <xf numFmtId="0" fontId="8" fillId="0" borderId="0" xfId="0" applyFont="1" applyBorder="1"/>
    <xf numFmtId="2" fontId="0" fillId="0" borderId="0" xfId="0" applyNumberFormat="1"/>
    <xf numFmtId="0" fontId="0" fillId="3" borderId="0" xfId="0" applyFill="1"/>
    <xf numFmtId="2" fontId="0" fillId="4" borderId="0" xfId="0" applyNumberFormat="1" applyFill="1"/>
    <xf numFmtId="172" fontId="88" fillId="5" borderId="33" xfId="4" applyNumberFormat="1" applyFont="1" applyFill="1" applyBorder="1" applyAlignment="1" applyProtection="1">
      <alignment vertical="center"/>
      <protection locked="0"/>
    </xf>
    <xf numFmtId="0" fontId="8" fillId="7" borderId="0" xfId="0" applyFont="1" applyFill="1" applyBorder="1" applyProtection="1"/>
    <xf numFmtId="0" fontId="0" fillId="7" borderId="0" xfId="0" applyFill="1" applyBorder="1" applyProtection="1"/>
    <xf numFmtId="0" fontId="29" fillId="7" borderId="0" xfId="0" applyFont="1" applyFill="1" applyBorder="1" applyAlignment="1" applyProtection="1">
      <alignment vertical="center"/>
    </xf>
    <xf numFmtId="0" fontId="20" fillId="7" borderId="0" xfId="0" applyFont="1" applyFill="1" applyBorder="1" applyProtection="1"/>
    <xf numFmtId="0" fontId="19" fillId="7" borderId="0" xfId="0" applyFont="1" applyFill="1" applyBorder="1" applyAlignment="1" applyProtection="1">
      <alignment vertical="center"/>
    </xf>
    <xf numFmtId="168" fontId="20" fillId="8" borderId="57" xfId="0" applyNumberFormat="1" applyFont="1" applyFill="1" applyBorder="1" applyAlignment="1" applyProtection="1">
      <alignment vertical="center"/>
    </xf>
    <xf numFmtId="168" fontId="20" fillId="8" borderId="13" xfId="0" applyNumberFormat="1" applyFont="1" applyFill="1" applyBorder="1" applyAlignment="1" applyProtection="1">
      <alignment vertical="center"/>
    </xf>
    <xf numFmtId="0" fontId="0" fillId="0" borderId="0" xfId="0" applyBorder="1"/>
    <xf numFmtId="0" fontId="20" fillId="7" borderId="0" xfId="0" applyFont="1" applyFill="1" applyBorder="1" applyAlignment="1" applyProtection="1">
      <alignment vertical="center"/>
    </xf>
    <xf numFmtId="0" fontId="8" fillId="0" borderId="0" xfId="0" applyFont="1" applyBorder="1" applyAlignment="1" applyProtection="1">
      <alignment vertical="center"/>
    </xf>
    <xf numFmtId="0" fontId="5" fillId="7" borderId="2" xfId="3" applyFont="1" applyFill="1" applyBorder="1" applyAlignment="1" applyProtection="1">
      <alignment vertical="center"/>
      <protection locked="0"/>
    </xf>
    <xf numFmtId="0" fontId="11" fillId="7" borderId="2" xfId="3" applyFont="1" applyFill="1" applyBorder="1" applyAlignment="1" applyProtection="1">
      <alignment horizontal="center" vertical="center"/>
      <protection locked="0"/>
    </xf>
    <xf numFmtId="0" fontId="11" fillId="7" borderId="28" xfId="3" applyFont="1" applyFill="1" applyBorder="1" applyAlignment="1" applyProtection="1">
      <alignment vertical="center"/>
      <protection locked="0"/>
    </xf>
    <xf numFmtId="0" fontId="11" fillId="7" borderId="27" xfId="3" applyFont="1" applyFill="1" applyBorder="1" applyAlignment="1" applyProtection="1">
      <alignment vertical="center"/>
      <protection locked="0"/>
    </xf>
    <xf numFmtId="0" fontId="7" fillId="7" borderId="0" xfId="0" applyFont="1" applyFill="1" applyBorder="1" applyProtection="1"/>
    <xf numFmtId="171" fontId="0" fillId="7" borderId="0" xfId="0" applyNumberFormat="1" applyFill="1" applyBorder="1" applyAlignment="1" applyProtection="1"/>
    <xf numFmtId="0" fontId="8" fillId="7" borderId="0" xfId="0" applyFont="1" applyFill="1" applyBorder="1" applyAlignment="1" applyProtection="1"/>
    <xf numFmtId="0" fontId="0" fillId="7" borderId="0" xfId="0" applyFill="1" applyBorder="1" applyAlignment="1" applyProtection="1"/>
    <xf numFmtId="0" fontId="31" fillId="0" borderId="0" xfId="0" applyFont="1" applyAlignment="1">
      <alignment horizontal="center"/>
    </xf>
    <xf numFmtId="0" fontId="0" fillId="0" borderId="23" xfId="0" applyBorder="1"/>
    <xf numFmtId="0" fontId="31" fillId="0" borderId="24" xfId="0" applyFont="1" applyBorder="1"/>
    <xf numFmtId="0" fontId="84" fillId="0" borderId="24" xfId="0" applyFont="1" applyBorder="1"/>
    <xf numFmtId="0" fontId="0" fillId="0" borderId="24" xfId="0" applyBorder="1"/>
    <xf numFmtId="0" fontId="0" fillId="0" borderId="12" xfId="0" applyBorder="1"/>
    <xf numFmtId="0" fontId="0" fillId="0" borderId="9" xfId="0" applyBorder="1"/>
    <xf numFmtId="0" fontId="0" fillId="0" borderId="4" xfId="0" applyBorder="1"/>
    <xf numFmtId="0" fontId="5" fillId="0" borderId="9" xfId="0" applyFont="1" applyBorder="1"/>
    <xf numFmtId="0" fontId="5" fillId="0" borderId="0" xfId="0" applyFont="1" applyBorder="1"/>
    <xf numFmtId="0" fontId="11" fillId="9" borderId="0" xfId="0" applyFont="1" applyFill="1" applyBorder="1"/>
    <xf numFmtId="0" fontId="11" fillId="0" borderId="0" xfId="0" applyFont="1" applyBorder="1"/>
    <xf numFmtId="0" fontId="5" fillId="0" borderId="4" xfId="0" applyFont="1" applyBorder="1"/>
    <xf numFmtId="0" fontId="5" fillId="0" borderId="0" xfId="0" applyFont="1"/>
    <xf numFmtId="0" fontId="99" fillId="0" borderId="0" xfId="0" applyFont="1" applyBorder="1"/>
    <xf numFmtId="0" fontId="11" fillId="0" borderId="68" xfId="0" applyFont="1" applyBorder="1" applyAlignment="1" applyProtection="1">
      <alignment horizontal="center" vertical="center"/>
      <protection locked="0"/>
    </xf>
    <xf numFmtId="0" fontId="100" fillId="0" borderId="0" xfId="0" applyFont="1" applyBorder="1"/>
    <xf numFmtId="0" fontId="11" fillId="7" borderId="0" xfId="0" applyFont="1" applyFill="1" applyBorder="1"/>
    <xf numFmtId="0" fontId="11" fillId="10" borderId="0" xfId="0" applyFont="1" applyFill="1" applyBorder="1"/>
    <xf numFmtId="0" fontId="5" fillId="0" borderId="0" xfId="0" applyFont="1" applyBorder="1" applyProtection="1">
      <protection locked="0"/>
    </xf>
    <xf numFmtId="0" fontId="11" fillId="10" borderId="0" xfId="0" applyFont="1" applyFill="1" applyBorder="1" applyAlignment="1">
      <alignment wrapText="1"/>
    </xf>
    <xf numFmtId="0" fontId="11" fillId="0" borderId="0" xfId="0" applyFont="1" applyBorder="1" applyAlignment="1">
      <alignment wrapText="1"/>
    </xf>
    <xf numFmtId="0" fontId="5" fillId="0" borderId="0" xfId="0" applyFont="1" applyBorder="1" applyAlignment="1">
      <alignment vertical="top"/>
    </xf>
    <xf numFmtId="0" fontId="11" fillId="9" borderId="0" xfId="0" applyFont="1" applyFill="1" applyBorder="1" applyAlignment="1">
      <alignment wrapText="1"/>
    </xf>
    <xf numFmtId="0" fontId="31" fillId="0" borderId="0" xfId="0" applyFont="1" applyBorder="1"/>
    <xf numFmtId="0" fontId="84" fillId="0" borderId="0" xfId="0" applyFont="1" applyBorder="1"/>
    <xf numFmtId="0" fontId="11" fillId="0" borderId="9" xfId="0" applyFont="1" applyBorder="1"/>
    <xf numFmtId="0" fontId="11" fillId="0" borderId="4" xfId="0" applyFont="1" applyBorder="1"/>
    <xf numFmtId="0" fontId="11" fillId="0" borderId="0" xfId="0" applyFont="1"/>
    <xf numFmtId="0" fontId="4" fillId="0" borderId="0" xfId="0" applyFont="1" applyBorder="1"/>
    <xf numFmtId="0" fontId="11" fillId="0" borderId="0" xfId="0" applyFont="1" applyBorder="1" applyAlignment="1" applyProtection="1">
      <alignment horizontal="center" vertical="center"/>
      <protection locked="0"/>
    </xf>
    <xf numFmtId="0" fontId="5" fillId="0" borderId="0" xfId="0" applyFont="1" applyFill="1" applyBorder="1"/>
    <xf numFmtId="0" fontId="11" fillId="11" borderId="0" xfId="0" applyFont="1" applyFill="1" applyBorder="1"/>
    <xf numFmtId="0" fontId="5" fillId="0" borderId="9" xfId="0" applyFont="1" applyFill="1" applyBorder="1"/>
    <xf numFmtId="0" fontId="11" fillId="0" borderId="0" xfId="0" applyFont="1" applyFill="1" applyBorder="1" applyAlignment="1" applyProtection="1">
      <alignment horizontal="center" vertical="center"/>
      <protection locked="0"/>
    </xf>
    <xf numFmtId="0" fontId="5" fillId="0" borderId="4" xfId="0" applyFont="1" applyFill="1" applyBorder="1"/>
    <xf numFmtId="0" fontId="5" fillId="0" borderId="0" xfId="0" applyFont="1" applyFill="1"/>
    <xf numFmtId="0" fontId="11" fillId="7" borderId="0" xfId="0" applyFont="1" applyFill="1" applyBorder="1" applyAlignment="1">
      <alignment wrapText="1"/>
    </xf>
    <xf numFmtId="0" fontId="101" fillId="0" borderId="0" xfId="0" applyFont="1" applyBorder="1"/>
    <xf numFmtId="0" fontId="5" fillId="0" borderId="0" xfId="0" applyFont="1" applyBorder="1" applyAlignment="1">
      <alignment wrapText="1"/>
    </xf>
    <xf numFmtId="0" fontId="86" fillId="0" borderId="9" xfId="0" applyFont="1" applyBorder="1"/>
    <xf numFmtId="0" fontId="86" fillId="0" borderId="0" xfId="0" applyFont="1" applyBorder="1"/>
    <xf numFmtId="0" fontId="86" fillId="0" borderId="4" xfId="0" applyFont="1" applyBorder="1"/>
    <xf numFmtId="0" fontId="86" fillId="0" borderId="0" xfId="0" applyFont="1"/>
    <xf numFmtId="171" fontId="20" fillId="0" borderId="0" xfId="0" applyNumberFormat="1" applyFont="1" applyFill="1" applyBorder="1" applyProtection="1">
      <protection locked="0"/>
    </xf>
    <xf numFmtId="0" fontId="102" fillId="0" borderId="0" xfId="0" applyFont="1" applyAlignment="1">
      <alignment horizontal="left" vertical="center" indent="4"/>
    </xf>
    <xf numFmtId="0" fontId="5" fillId="0" borderId="0" xfId="0" applyFont="1" applyBorder="1" applyProtection="1"/>
    <xf numFmtId="0" fontId="86" fillId="0" borderId="10" xfId="0" applyFont="1" applyBorder="1"/>
    <xf numFmtId="0" fontId="86" fillId="0" borderId="7" xfId="0" applyFont="1" applyBorder="1"/>
    <xf numFmtId="0" fontId="86" fillId="0" borderId="19" xfId="0" applyFont="1" applyBorder="1"/>
    <xf numFmtId="165" fontId="0" fillId="7" borderId="58" xfId="0" applyNumberFormat="1" applyFill="1" applyBorder="1" applyProtection="1"/>
    <xf numFmtId="168" fontId="20" fillId="0" borderId="13" xfId="0" applyNumberFormat="1" applyFont="1" applyFill="1" applyBorder="1" applyAlignment="1" applyProtection="1">
      <alignment vertical="center"/>
      <protection locked="0"/>
    </xf>
    <xf numFmtId="0" fontId="10" fillId="8" borderId="0" xfId="0" applyFont="1" applyFill="1" applyBorder="1" applyAlignment="1" applyProtection="1">
      <alignment vertical="center"/>
      <protection hidden="1"/>
    </xf>
    <xf numFmtId="0" fontId="0" fillId="8" borderId="0" xfId="0" applyFill="1" applyBorder="1" applyProtection="1">
      <protection hidden="1"/>
    </xf>
    <xf numFmtId="0" fontId="4" fillId="8" borderId="0" xfId="0" applyFont="1" applyFill="1" applyBorder="1" applyAlignment="1" applyProtection="1">
      <protection hidden="1"/>
    </xf>
    <xf numFmtId="0" fontId="4" fillId="8" borderId="0" xfId="0" applyFont="1" applyFill="1" applyBorder="1" applyAlignment="1" applyProtection="1">
      <alignment vertical="center"/>
      <protection hidden="1"/>
    </xf>
    <xf numFmtId="0" fontId="14" fillId="8" borderId="0" xfId="0" applyFont="1" applyFill="1" applyBorder="1" applyAlignment="1" applyProtection="1">
      <protection hidden="1"/>
    </xf>
    <xf numFmtId="0" fontId="5" fillId="8" borderId="0" xfId="0" applyFont="1" applyFill="1" applyBorder="1" applyAlignment="1" applyProtection="1">
      <alignment vertical="center"/>
      <protection hidden="1"/>
    </xf>
    <xf numFmtId="0" fontId="48" fillId="8" borderId="0" xfId="0" applyFont="1" applyFill="1" applyBorder="1" applyAlignment="1" applyProtection="1">
      <alignment vertical="center"/>
      <protection hidden="1"/>
    </xf>
    <xf numFmtId="0" fontId="4" fillId="8" borderId="37" xfId="0" applyFont="1" applyFill="1" applyBorder="1" applyAlignment="1" applyProtection="1">
      <alignment vertical="center"/>
      <protection hidden="1"/>
    </xf>
    <xf numFmtId="0" fontId="14" fillId="8" borderId="0" xfId="0" applyFont="1" applyFill="1" applyBorder="1" applyAlignment="1" applyProtection="1">
      <alignment vertical="center"/>
      <protection hidden="1"/>
    </xf>
    <xf numFmtId="49" fontId="14" fillId="8" borderId="0" xfId="0" applyNumberFormat="1" applyFont="1" applyFill="1" applyBorder="1" applyAlignment="1" applyProtection="1">
      <alignment horizontal="center" vertical="center"/>
      <protection hidden="1"/>
    </xf>
    <xf numFmtId="49" fontId="0" fillId="8" borderId="0" xfId="0" applyNumberFormat="1" applyFill="1" applyBorder="1" applyAlignment="1" applyProtection="1">
      <alignment vertical="center"/>
      <protection hidden="1"/>
    </xf>
    <xf numFmtId="0" fontId="12" fillId="8" borderId="0" xfId="0" applyFont="1" applyFill="1" applyBorder="1" applyAlignment="1" applyProtection="1">
      <alignment vertical="center"/>
      <protection hidden="1"/>
    </xf>
    <xf numFmtId="0" fontId="12" fillId="8" borderId="37" xfId="0" applyFont="1" applyFill="1" applyBorder="1" applyAlignment="1" applyProtection="1">
      <alignment vertical="center"/>
      <protection hidden="1"/>
    </xf>
    <xf numFmtId="49" fontId="4" fillId="8" borderId="0" xfId="0" applyNumberFormat="1" applyFont="1" applyFill="1" applyBorder="1" applyAlignment="1" applyProtection="1">
      <alignment vertical="center"/>
      <protection hidden="1"/>
    </xf>
    <xf numFmtId="0" fontId="0" fillId="8" borderId="0" xfId="0" applyFont="1" applyFill="1" applyBorder="1" applyAlignment="1" applyProtection="1">
      <alignment vertical="center"/>
      <protection hidden="1"/>
    </xf>
    <xf numFmtId="0" fontId="0" fillId="8" borderId="38" xfId="0" applyFill="1" applyBorder="1" applyProtection="1">
      <protection hidden="1"/>
    </xf>
    <xf numFmtId="0" fontId="0" fillId="8" borderId="37" xfId="0" applyFill="1" applyBorder="1" applyProtection="1">
      <protection hidden="1"/>
    </xf>
    <xf numFmtId="0" fontId="43" fillId="8" borderId="38" xfId="0" applyFont="1" applyFill="1" applyBorder="1" applyAlignment="1" applyProtection="1">
      <alignment horizontal="left"/>
      <protection hidden="1"/>
    </xf>
    <xf numFmtId="0" fontId="0" fillId="8" borderId="0" xfId="0" applyFill="1" applyBorder="1" applyAlignment="1" applyProtection="1">
      <protection hidden="1"/>
    </xf>
    <xf numFmtId="0" fontId="0" fillId="8" borderId="37" xfId="0" applyFill="1" applyBorder="1" applyAlignment="1" applyProtection="1">
      <protection hidden="1"/>
    </xf>
    <xf numFmtId="0" fontId="0" fillId="8" borderId="39" xfId="0" applyFill="1" applyBorder="1" applyProtection="1">
      <protection hidden="1"/>
    </xf>
    <xf numFmtId="0" fontId="0" fillId="8" borderId="35" xfId="0" applyFill="1" applyBorder="1" applyProtection="1">
      <protection hidden="1"/>
    </xf>
    <xf numFmtId="0" fontId="0" fillId="8" borderId="40" xfId="0" applyFill="1" applyBorder="1" applyProtection="1">
      <protection hidden="1"/>
    </xf>
    <xf numFmtId="0" fontId="7" fillId="8" borderId="38"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49" fillId="8" borderId="0" xfId="0" applyFont="1" applyFill="1" applyBorder="1" applyAlignment="1" applyProtection="1">
      <alignment vertical="center"/>
      <protection hidden="1"/>
    </xf>
    <xf numFmtId="0" fontId="7" fillId="8" borderId="37" xfId="0"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28" fillId="8" borderId="0" xfId="0" applyFont="1" applyFill="1" applyBorder="1" applyProtection="1">
      <protection hidden="1"/>
    </xf>
    <xf numFmtId="0" fontId="7" fillId="8" borderId="33" xfId="0" applyFont="1" applyFill="1" applyBorder="1" applyAlignment="1" applyProtection="1">
      <alignment horizontal="center" vertical="center"/>
      <protection locked="0"/>
    </xf>
    <xf numFmtId="0" fontId="28" fillId="8" borderId="37" xfId="0" applyFont="1" applyFill="1" applyBorder="1" applyAlignment="1" applyProtection="1">
      <alignment horizontal="center"/>
      <protection hidden="1"/>
    </xf>
    <xf numFmtId="0" fontId="28" fillId="8" borderId="0" xfId="0" applyFont="1" applyFill="1" applyBorder="1" applyAlignment="1" applyProtection="1">
      <alignment horizontal="center" vertical="top"/>
      <protection hidden="1"/>
    </xf>
    <xf numFmtId="0" fontId="28" fillId="8" borderId="0" xfId="0" applyFont="1" applyFill="1" applyBorder="1" applyAlignment="1" applyProtection="1">
      <alignment horizontal="left" vertical="top"/>
      <protection hidden="1"/>
    </xf>
    <xf numFmtId="0" fontId="43" fillId="8" borderId="38" xfId="0" applyFont="1" applyFill="1" applyBorder="1" applyAlignment="1" applyProtection="1">
      <alignment vertical="center"/>
      <protection hidden="1"/>
    </xf>
    <xf numFmtId="0" fontId="43" fillId="8" borderId="0" xfId="0" applyFont="1" applyFill="1" applyBorder="1" applyAlignment="1" applyProtection="1">
      <alignment vertical="center"/>
      <protection hidden="1"/>
    </xf>
    <xf numFmtId="0" fontId="43" fillId="8" borderId="37" xfId="0" applyFont="1" applyFill="1" applyBorder="1" applyAlignment="1" applyProtection="1">
      <alignment vertical="center"/>
      <protection hidden="1"/>
    </xf>
    <xf numFmtId="0" fontId="7" fillId="8" borderId="38" xfId="0" applyFont="1" applyFill="1" applyBorder="1" applyAlignment="1" applyProtection="1">
      <alignment horizontal="right"/>
      <protection hidden="1"/>
    </xf>
    <xf numFmtId="0" fontId="1" fillId="8" borderId="0" xfId="0" applyFont="1" applyFill="1" applyBorder="1" applyAlignment="1" applyProtection="1">
      <alignment horizontal="left"/>
      <protection hidden="1"/>
    </xf>
    <xf numFmtId="0" fontId="7" fillId="8" borderId="38" xfId="0" applyFont="1" applyFill="1" applyBorder="1" applyProtection="1">
      <protection hidden="1"/>
    </xf>
    <xf numFmtId="0" fontId="7" fillId="8" borderId="41" xfId="0" applyFont="1" applyFill="1" applyBorder="1" applyAlignment="1" applyProtection="1">
      <alignment vertical="center"/>
      <protection hidden="1"/>
    </xf>
    <xf numFmtId="0" fontId="13" fillId="8" borderId="14" xfId="0" applyFont="1" applyFill="1" applyBorder="1" applyAlignment="1" applyProtection="1">
      <alignment vertical="center"/>
      <protection hidden="1"/>
    </xf>
    <xf numFmtId="0" fontId="13" fillId="8" borderId="0" xfId="0" applyFont="1" applyFill="1" applyBorder="1" applyAlignment="1" applyProtection="1">
      <alignment vertical="center"/>
      <protection hidden="1"/>
    </xf>
    <xf numFmtId="0" fontId="0" fillId="8" borderId="0" xfId="0" applyFill="1" applyBorder="1" applyAlignment="1" applyProtection="1">
      <alignment horizontal="left"/>
      <protection hidden="1"/>
    </xf>
    <xf numFmtId="0" fontId="7" fillId="8" borderId="38" xfId="0" applyFont="1" applyFill="1" applyBorder="1" applyAlignment="1" applyProtection="1">
      <alignment horizontal="right" vertical="center"/>
      <protection hidden="1"/>
    </xf>
    <xf numFmtId="0" fontId="7" fillId="8" borderId="15" xfId="0" applyFont="1" applyFill="1" applyBorder="1" applyAlignment="1" applyProtection="1">
      <alignment horizontal="right" vertical="center"/>
      <protection hidden="1"/>
    </xf>
    <xf numFmtId="0" fontId="0" fillId="8" borderId="38" xfId="0" applyFont="1" applyFill="1" applyBorder="1" applyAlignment="1" applyProtection="1">
      <alignment horizontal="right"/>
      <protection hidden="1"/>
    </xf>
    <xf numFmtId="0" fontId="7" fillId="8" borderId="15" xfId="0" applyFont="1" applyFill="1" applyBorder="1" applyAlignment="1" applyProtection="1">
      <alignment horizontal="right"/>
      <protection hidden="1"/>
    </xf>
    <xf numFmtId="0" fontId="20" fillId="8" borderId="0" xfId="0" applyFont="1" applyFill="1" applyBorder="1" applyAlignment="1" applyProtection="1">
      <protection hidden="1"/>
    </xf>
    <xf numFmtId="0" fontId="0" fillId="8" borderId="41" xfId="0" applyFill="1" applyBorder="1" applyProtection="1">
      <protection hidden="1"/>
    </xf>
    <xf numFmtId="0" fontId="0" fillId="8" borderId="14" xfId="0" applyFill="1" applyBorder="1" applyProtection="1">
      <protection hidden="1"/>
    </xf>
    <xf numFmtId="0" fontId="0" fillId="8" borderId="42" xfId="0" applyFill="1" applyBorder="1" applyProtection="1">
      <protection hidden="1"/>
    </xf>
    <xf numFmtId="0" fontId="51" fillId="8" borderId="0" xfId="0" applyFont="1" applyFill="1" applyBorder="1" applyAlignment="1" applyProtection="1">
      <protection hidden="1"/>
    </xf>
    <xf numFmtId="0" fontId="21" fillId="8" borderId="0" xfId="0" applyFont="1" applyFill="1" applyBorder="1" applyAlignment="1" applyProtection="1">
      <alignment wrapText="1"/>
      <protection locked="0"/>
    </xf>
    <xf numFmtId="0" fontId="21" fillId="8" borderId="37" xfId="0" applyFont="1" applyFill="1" applyBorder="1" applyAlignment="1" applyProtection="1">
      <alignment wrapText="1"/>
      <protection locked="0"/>
    </xf>
    <xf numFmtId="0" fontId="7" fillId="8" borderId="0" xfId="0" applyFont="1" applyFill="1" applyBorder="1" applyProtection="1"/>
    <xf numFmtId="0" fontId="11" fillId="8" borderId="33" xfId="0" applyFont="1" applyFill="1" applyBorder="1" applyAlignment="1" applyProtection="1">
      <alignment horizontal="center" vertical="center"/>
      <protection locked="0"/>
    </xf>
    <xf numFmtId="0" fontId="7" fillId="8" borderId="0" xfId="0" applyFont="1" applyFill="1" applyBorder="1" applyProtection="1">
      <protection hidden="1"/>
    </xf>
    <xf numFmtId="0" fontId="29" fillId="8" borderId="0" xfId="0" applyFont="1" applyFill="1" applyBorder="1" applyAlignment="1" applyProtection="1">
      <alignment horizontal="center" vertical="center"/>
      <protection hidden="1"/>
    </xf>
    <xf numFmtId="0" fontId="43" fillId="8" borderId="38" xfId="0" applyFont="1" applyFill="1" applyBorder="1" applyProtection="1">
      <protection hidden="1"/>
    </xf>
    <xf numFmtId="0" fontId="18" fillId="8" borderId="0" xfId="0" applyFont="1" applyFill="1" applyBorder="1" applyAlignment="1" applyProtection="1"/>
    <xf numFmtId="0" fontId="20" fillId="8" borderId="0" xfId="0" applyFont="1" applyFill="1" applyBorder="1" applyAlignment="1" applyProtection="1">
      <alignment vertical="center"/>
      <protection hidden="1"/>
    </xf>
    <xf numFmtId="0" fontId="20" fillId="8" borderId="16" xfId="0" applyFont="1" applyFill="1" applyBorder="1" applyAlignment="1" applyProtection="1">
      <protection hidden="1"/>
    </xf>
    <xf numFmtId="0" fontId="0" fillId="8" borderId="16" xfId="0" applyFill="1" applyBorder="1" applyProtection="1">
      <protection hidden="1"/>
    </xf>
    <xf numFmtId="0" fontId="0" fillId="8" borderId="43" xfId="0" applyFill="1" applyBorder="1" applyProtection="1">
      <protection hidden="1"/>
    </xf>
    <xf numFmtId="0" fontId="14" fillId="7" borderId="14" xfId="0" applyFont="1" applyFill="1" applyBorder="1" applyAlignment="1" applyProtection="1">
      <alignment horizontal="center" vertical="center"/>
      <protection locked="0"/>
    </xf>
    <xf numFmtId="15" fontId="19" fillId="7" borderId="14" xfId="0" applyNumberFormat="1" applyFont="1" applyFill="1" applyBorder="1" applyAlignment="1" applyProtection="1">
      <alignment horizontal="center" wrapText="1"/>
      <protection locked="0"/>
    </xf>
    <xf numFmtId="0" fontId="20" fillId="7" borderId="14" xfId="0" applyFont="1" applyFill="1" applyBorder="1" applyAlignment="1" applyProtection="1">
      <alignment horizontal="center" wrapText="1"/>
      <protection locked="0"/>
    </xf>
    <xf numFmtId="0" fontId="7" fillId="7" borderId="14" xfId="0" applyFont="1" applyFill="1" applyBorder="1" applyAlignment="1" applyProtection="1">
      <alignment horizontal="center"/>
      <protection locked="0"/>
    </xf>
    <xf numFmtId="0" fontId="7" fillId="7" borderId="36" xfId="0" applyFont="1" applyFill="1" applyBorder="1" applyAlignment="1" applyProtection="1">
      <alignment horizontal="center"/>
      <protection locked="0"/>
    </xf>
    <xf numFmtId="0" fontId="0" fillId="8" borderId="0" xfId="0" applyFont="1" applyFill="1" applyBorder="1" applyAlignment="1" applyProtection="1">
      <alignment vertical="center"/>
    </xf>
    <xf numFmtId="0" fontId="4" fillId="8" borderId="0" xfId="0" applyFont="1" applyFill="1" applyBorder="1" applyAlignment="1" applyProtection="1">
      <alignment vertical="center"/>
    </xf>
    <xf numFmtId="0" fontId="30" fillId="8" borderId="0" xfId="0" applyFont="1" applyFill="1" applyBorder="1" applyAlignment="1" applyProtection="1">
      <alignment horizontal="center" vertical="center"/>
    </xf>
    <xf numFmtId="0" fontId="7" fillId="8" borderId="55" xfId="0" applyFont="1" applyFill="1" applyBorder="1" applyAlignment="1" applyProtection="1">
      <alignment vertical="center" wrapText="1"/>
    </xf>
    <xf numFmtId="0" fontId="7" fillId="8" borderId="53" xfId="0" applyFont="1" applyFill="1" applyBorder="1" applyAlignment="1" applyProtection="1">
      <alignment vertical="center" wrapText="1"/>
    </xf>
    <xf numFmtId="0" fontId="7" fillId="8" borderId="53" xfId="0" applyFont="1" applyFill="1" applyBorder="1" applyAlignment="1" applyProtection="1">
      <alignment horizontal="center" vertical="center" wrapText="1"/>
    </xf>
    <xf numFmtId="0" fontId="21" fillId="8" borderId="54" xfId="0" applyFont="1" applyFill="1" applyBorder="1" applyAlignment="1" applyProtection="1">
      <alignment horizontal="center" vertical="center" wrapText="1"/>
    </xf>
    <xf numFmtId="0" fontId="20" fillId="8" borderId="56" xfId="0" applyFont="1" applyFill="1" applyBorder="1" applyAlignment="1" applyProtection="1">
      <alignment horizontal="center" vertical="center" wrapText="1"/>
    </xf>
    <xf numFmtId="0" fontId="9" fillId="8" borderId="0" xfId="0" applyFont="1" applyFill="1" applyBorder="1" applyAlignment="1" applyProtection="1">
      <alignment vertical="center"/>
    </xf>
    <xf numFmtId="0" fontId="7" fillId="8" borderId="0" xfId="0" applyFont="1" applyFill="1" applyBorder="1" applyAlignment="1" applyProtection="1">
      <alignment vertical="center"/>
    </xf>
    <xf numFmtId="0" fontId="20" fillId="8" borderId="10" xfId="0" applyFont="1" applyFill="1" applyBorder="1" applyAlignment="1" applyProtection="1">
      <alignment horizontal="center" vertical="center" wrapText="1"/>
    </xf>
    <xf numFmtId="0" fontId="8" fillId="8" borderId="0" xfId="0" applyFont="1" applyFill="1" applyBorder="1" applyAlignment="1" applyProtection="1">
      <alignment vertical="center"/>
    </xf>
    <xf numFmtId="0" fontId="0" fillId="8" borderId="23" xfId="0" applyFont="1" applyFill="1" applyBorder="1" applyAlignment="1" applyProtection="1">
      <alignment vertical="center"/>
    </xf>
    <xf numFmtId="0" fontId="0" fillId="8" borderId="24" xfId="0" applyFont="1" applyFill="1" applyBorder="1" applyAlignment="1" applyProtection="1">
      <alignment vertical="center"/>
    </xf>
    <xf numFmtId="0" fontId="0" fillId="8" borderId="12" xfId="0" applyFont="1" applyFill="1" applyBorder="1" applyAlignment="1" applyProtection="1">
      <alignment vertical="center"/>
    </xf>
    <xf numFmtId="0" fontId="30" fillId="8" borderId="9" xfId="0" applyFont="1" applyFill="1" applyBorder="1" applyAlignment="1" applyProtection="1">
      <alignment horizontal="center" vertical="center"/>
    </xf>
    <xf numFmtId="0" fontId="30" fillId="8" borderId="4" xfId="0" applyFont="1" applyFill="1" applyBorder="1" applyAlignment="1" applyProtection="1">
      <alignment horizontal="center" vertical="center"/>
    </xf>
    <xf numFmtId="0" fontId="7" fillId="5" borderId="9" xfId="0" applyFont="1" applyFill="1" applyBorder="1" applyAlignment="1" applyProtection="1">
      <alignment horizontal="center" wrapText="1"/>
    </xf>
    <xf numFmtId="0" fontId="7" fillId="5" borderId="0" xfId="0" applyFont="1" applyFill="1" applyBorder="1" applyAlignment="1" applyProtection="1">
      <alignment horizontal="left" wrapText="1"/>
      <protection locked="0"/>
    </xf>
    <xf numFmtId="0" fontId="8" fillId="5" borderId="0" xfId="0" applyFont="1" applyFill="1" applyBorder="1" applyAlignment="1" applyProtection="1">
      <alignment horizontal="center" wrapText="1"/>
      <protection locked="0"/>
    </xf>
    <xf numFmtId="0" fontId="20" fillId="5" borderId="0" xfId="0" applyFont="1" applyFill="1" applyBorder="1" applyAlignment="1" applyProtection="1">
      <alignment horizontal="center" wrapText="1"/>
      <protection locked="0"/>
    </xf>
    <xf numFmtId="0" fontId="7" fillId="5" borderId="4" xfId="0" applyFont="1" applyFill="1" applyBorder="1" applyAlignment="1" applyProtection="1">
      <alignment horizontal="center" wrapText="1"/>
      <protection locked="0"/>
    </xf>
    <xf numFmtId="0" fontId="7" fillId="5" borderId="9" xfId="0" applyFont="1" applyFill="1" applyBorder="1" applyAlignment="1" applyProtection="1">
      <alignment horizontal="right"/>
    </xf>
    <xf numFmtId="0" fontId="8" fillId="5" borderId="14" xfId="0" applyFont="1" applyFill="1" applyBorder="1" applyAlignment="1" applyProtection="1">
      <alignment horizontal="left" wrapText="1"/>
      <protection locked="0"/>
    </xf>
    <xf numFmtId="0" fontId="8" fillId="5" borderId="36" xfId="0" applyFont="1" applyFill="1" applyBorder="1" applyAlignment="1" applyProtection="1">
      <alignment horizontal="left" wrapText="1"/>
      <protection locked="0"/>
    </xf>
    <xf numFmtId="0" fontId="7" fillId="5" borderId="10" xfId="0" applyFont="1" applyFill="1" applyBorder="1" applyAlignment="1" applyProtection="1">
      <alignment horizontal="right"/>
    </xf>
    <xf numFmtId="0" fontId="8" fillId="5" borderId="44" xfId="0" applyFont="1" applyFill="1" applyBorder="1" applyAlignment="1" applyProtection="1">
      <alignment horizontal="left" wrapText="1"/>
      <protection locked="0"/>
    </xf>
    <xf numFmtId="0" fontId="8" fillId="8" borderId="0" xfId="0" applyFont="1" applyFill="1"/>
    <xf numFmtId="0" fontId="8" fillId="8" borderId="0" xfId="0" applyFont="1" applyFill="1" applyAlignment="1">
      <alignment vertical="center"/>
    </xf>
    <xf numFmtId="0" fontId="8" fillId="8" borderId="9" xfId="0" applyFont="1" applyFill="1" applyBorder="1" applyProtection="1"/>
    <xf numFmtId="0" fontId="8" fillId="8" borderId="0" xfId="0" applyFont="1" applyFill="1" applyBorder="1" applyProtection="1"/>
    <xf numFmtId="0" fontId="8" fillId="8" borderId="35" xfId="0" applyFont="1" applyFill="1" applyBorder="1" applyProtection="1"/>
    <xf numFmtId="0" fontId="7" fillId="8" borderId="35" xfId="0" applyFont="1" applyFill="1" applyBorder="1" applyAlignment="1" applyProtection="1">
      <alignment horizontal="center"/>
    </xf>
    <xf numFmtId="0" fontId="27" fillId="8" borderId="9" xfId="0" applyFont="1" applyFill="1" applyBorder="1" applyProtection="1"/>
    <xf numFmtId="0" fontId="20" fillId="8" borderId="9" xfId="0" applyFont="1" applyFill="1" applyBorder="1" applyProtection="1"/>
    <xf numFmtId="0" fontId="20" fillId="8" borderId="0" xfId="0" applyFont="1" applyFill="1" applyBorder="1" applyProtection="1"/>
    <xf numFmtId="0" fontId="20" fillId="8" borderId="0" xfId="0" applyFont="1" applyFill="1"/>
    <xf numFmtId="0" fontId="27" fillId="8" borderId="10" xfId="0" applyFont="1" applyFill="1" applyBorder="1" applyProtection="1"/>
    <xf numFmtId="0" fontId="8" fillId="8" borderId="7" xfId="0" applyFont="1" applyFill="1" applyBorder="1" applyProtection="1"/>
    <xf numFmtId="0" fontId="8" fillId="8" borderId="0" xfId="0" applyFont="1" applyFill="1" applyBorder="1" applyAlignment="1" applyProtection="1">
      <alignment horizontal="center"/>
    </xf>
    <xf numFmtId="0" fontId="8" fillId="8" borderId="4" xfId="0" applyFont="1" applyFill="1" applyBorder="1" applyProtection="1"/>
    <xf numFmtId="0" fontId="8" fillId="8" borderId="10" xfId="0" applyFont="1" applyFill="1" applyBorder="1" applyProtection="1"/>
    <xf numFmtId="0" fontId="8" fillId="8" borderId="7" xfId="0" applyFont="1" applyFill="1" applyBorder="1" applyAlignment="1" applyProtection="1">
      <alignment horizontal="center"/>
    </xf>
    <xf numFmtId="0" fontId="8" fillId="8" borderId="19" xfId="0" applyFont="1" applyFill="1" applyBorder="1" applyProtection="1"/>
    <xf numFmtId="0" fontId="7" fillId="8" borderId="9" xfId="0" applyFont="1" applyFill="1" applyBorder="1" applyProtection="1"/>
    <xf numFmtId="0" fontId="7" fillId="8" borderId="0" xfId="0" applyFont="1" applyFill="1" applyBorder="1" applyAlignment="1" applyProtection="1">
      <alignment horizontal="center"/>
    </xf>
    <xf numFmtId="0" fontId="7" fillId="8" borderId="4" xfId="0" applyFont="1" applyFill="1" applyBorder="1" applyAlignment="1" applyProtection="1">
      <alignment horizontal="center"/>
    </xf>
    <xf numFmtId="0" fontId="37" fillId="8" borderId="0" xfId="0" applyFont="1" applyFill="1" applyBorder="1" applyAlignment="1" applyProtection="1">
      <alignment horizontal="center"/>
    </xf>
    <xf numFmtId="0" fontId="26" fillId="8" borderId="4" xfId="0" applyFont="1" applyFill="1" applyBorder="1" applyAlignment="1" applyProtection="1">
      <alignment horizontal="center" vertical="center"/>
    </xf>
    <xf numFmtId="0" fontId="20" fillId="8" borderId="9" xfId="0" applyFont="1" applyFill="1" applyBorder="1" applyAlignment="1" applyProtection="1">
      <alignment horizontal="right"/>
    </xf>
    <xf numFmtId="0" fontId="8" fillId="8" borderId="9" xfId="0" applyFont="1" applyFill="1" applyBorder="1" applyAlignment="1" applyProtection="1">
      <alignment horizontal="right"/>
    </xf>
    <xf numFmtId="0" fontId="8" fillId="8" borderId="0" xfId="0" applyFont="1" applyFill="1" applyBorder="1" applyAlignment="1" applyProtection="1">
      <alignment horizontal="left"/>
    </xf>
    <xf numFmtId="0" fontId="8" fillId="8" borderId="14" xfId="0" applyFont="1" applyFill="1" applyBorder="1" applyProtection="1"/>
    <xf numFmtId="171" fontId="7" fillId="8" borderId="0" xfId="0" applyNumberFormat="1" applyFont="1" applyFill="1" applyBorder="1" applyProtection="1"/>
    <xf numFmtId="0" fontId="8" fillId="8" borderId="15" xfId="0" applyFont="1" applyFill="1" applyBorder="1" applyAlignment="1" applyProtection="1">
      <alignment horizontal="center"/>
    </xf>
    <xf numFmtId="0" fontId="8" fillId="8" borderId="10" xfId="0" applyFont="1" applyFill="1" applyBorder="1" applyAlignment="1" applyProtection="1">
      <alignment horizontal="right"/>
    </xf>
    <xf numFmtId="0" fontId="8" fillId="8" borderId="7" xfId="0" applyFont="1" applyFill="1" applyBorder="1" applyAlignment="1" applyProtection="1">
      <alignment horizontal="left"/>
    </xf>
    <xf numFmtId="171" fontId="7" fillId="8" borderId="7" xfId="0" applyNumberFormat="1" applyFont="1" applyFill="1" applyBorder="1" applyProtection="1"/>
    <xf numFmtId="0" fontId="8" fillId="8" borderId="0" xfId="0" applyFont="1" applyFill="1" applyBorder="1"/>
    <xf numFmtId="0" fontId="8" fillId="8" borderId="15" xfId="0" applyFont="1" applyFill="1" applyBorder="1" applyProtection="1"/>
    <xf numFmtId="0" fontId="26" fillId="8" borderId="4" xfId="0" applyFont="1" applyFill="1" applyBorder="1" applyAlignment="1" applyProtection="1">
      <alignment horizontal="right"/>
    </xf>
    <xf numFmtId="0" fontId="8" fillId="8" borderId="10" xfId="0" applyFont="1" applyFill="1" applyBorder="1"/>
    <xf numFmtId="0" fontId="8" fillId="8" borderId="7" xfId="0" applyFont="1" applyFill="1" applyBorder="1"/>
    <xf numFmtId="0" fontId="8" fillId="8" borderId="7" xfId="0" applyFont="1" applyFill="1" applyBorder="1" applyAlignment="1">
      <alignment horizontal="center"/>
    </xf>
    <xf numFmtId="0" fontId="8" fillId="8" borderId="19" xfId="0" applyFont="1" applyFill="1" applyBorder="1"/>
    <xf numFmtId="0" fontId="8" fillId="8" borderId="0" xfId="0" applyFont="1" applyFill="1" applyAlignment="1">
      <alignment horizontal="center"/>
    </xf>
    <xf numFmtId="171" fontId="20" fillId="7" borderId="14" xfId="0" applyNumberFormat="1" applyFont="1" applyFill="1" applyBorder="1" applyProtection="1">
      <protection locked="0"/>
    </xf>
    <xf numFmtId="169" fontId="20" fillId="7" borderId="14" xfId="0" applyNumberFormat="1" applyFont="1" applyFill="1" applyBorder="1" applyProtection="1">
      <protection locked="0"/>
    </xf>
    <xf numFmtId="171" fontId="20" fillId="7" borderId="36" xfId="0" applyNumberFormat="1" applyFont="1" applyFill="1" applyBorder="1" applyProtection="1">
      <protection locked="0"/>
    </xf>
    <xf numFmtId="169" fontId="20" fillId="7" borderId="36" xfId="0" applyNumberFormat="1" applyFont="1" applyFill="1" applyBorder="1" applyProtection="1">
      <protection locked="0"/>
    </xf>
    <xf numFmtId="171" fontId="20" fillId="7" borderId="7" xfId="0" applyNumberFormat="1" applyFont="1" applyFill="1" applyBorder="1" applyProtection="1">
      <protection locked="0"/>
    </xf>
    <xf numFmtId="169" fontId="20" fillId="7" borderId="7" xfId="0" applyNumberFormat="1" applyFont="1" applyFill="1" applyBorder="1" applyProtection="1">
      <protection locked="0"/>
    </xf>
    <xf numFmtId="171" fontId="20" fillId="4" borderId="14" xfId="0" applyNumberFormat="1" applyFont="1" applyFill="1" applyBorder="1" applyProtection="1">
      <protection locked="0"/>
    </xf>
    <xf numFmtId="171" fontId="20" fillId="4" borderId="0" xfId="0" applyNumberFormat="1" applyFont="1" applyFill="1" applyBorder="1" applyProtection="1">
      <protection locked="0"/>
    </xf>
    <xf numFmtId="171" fontId="20" fillId="4" borderId="35" xfId="0" applyNumberFormat="1" applyFont="1" applyFill="1" applyBorder="1" applyProtection="1">
      <protection locked="0"/>
    </xf>
    <xf numFmtId="171" fontId="20" fillId="4" borderId="36" xfId="0" applyNumberFormat="1" applyFont="1" applyFill="1" applyBorder="1" applyProtection="1">
      <protection locked="0"/>
    </xf>
    <xf numFmtId="171" fontId="20" fillId="4" borderId="7" xfId="0" applyNumberFormat="1" applyFont="1" applyFill="1" applyBorder="1" applyProtection="1">
      <protection locked="0"/>
    </xf>
    <xf numFmtId="167" fontId="20" fillId="7" borderId="14" xfId="0" applyNumberFormat="1" applyFont="1" applyFill="1" applyBorder="1" applyAlignment="1" applyProtection="1">
      <alignment horizontal="center"/>
      <protection locked="0"/>
    </xf>
    <xf numFmtId="15" fontId="20" fillId="7" borderId="47" xfId="0" applyNumberFormat="1" applyFont="1" applyFill="1" applyBorder="1" applyAlignment="1" applyProtection="1">
      <alignment horizontal="center"/>
      <protection locked="0"/>
    </xf>
    <xf numFmtId="171" fontId="20" fillId="7" borderId="0" xfId="0" applyNumberFormat="1" applyFont="1" applyFill="1" applyBorder="1" applyProtection="1">
      <protection locked="0"/>
    </xf>
    <xf numFmtId="167" fontId="20" fillId="7" borderId="36" xfId="0" applyNumberFormat="1" applyFont="1" applyFill="1" applyBorder="1" applyAlignment="1" applyProtection="1">
      <alignment horizontal="center"/>
      <protection locked="0"/>
    </xf>
    <xf numFmtId="0" fontId="20" fillId="7" borderId="4" xfId="0" applyFont="1" applyFill="1" applyBorder="1" applyAlignment="1" applyProtection="1">
      <alignment horizontal="center"/>
      <protection locked="0"/>
    </xf>
    <xf numFmtId="0" fontId="20" fillId="7" borderId="48" xfId="0" applyFont="1" applyFill="1" applyBorder="1" applyAlignment="1" applyProtection="1">
      <alignment horizontal="center"/>
      <protection locked="0"/>
    </xf>
    <xf numFmtId="0" fontId="20" fillId="7" borderId="46" xfId="0" applyFont="1" applyFill="1" applyBorder="1" applyAlignment="1" applyProtection="1">
      <alignment horizontal="center"/>
      <protection locked="0"/>
    </xf>
    <xf numFmtId="171" fontId="7" fillId="4" borderId="45" xfId="0" applyNumberFormat="1" applyFont="1" applyFill="1" applyBorder="1" applyProtection="1"/>
    <xf numFmtId="171" fontId="20" fillId="11" borderId="14" xfId="0" applyNumberFormat="1" applyFont="1" applyFill="1" applyBorder="1" applyProtection="1">
      <protection locked="0"/>
    </xf>
    <xf numFmtId="167" fontId="20" fillId="11" borderId="14" xfId="0" applyNumberFormat="1" applyFont="1" applyFill="1" applyBorder="1" applyAlignment="1" applyProtection="1">
      <alignment horizontal="center"/>
      <protection locked="0"/>
    </xf>
    <xf numFmtId="171" fontId="20" fillId="11" borderId="36" xfId="0" applyNumberFormat="1" applyFont="1" applyFill="1" applyBorder="1" applyProtection="1">
      <protection locked="0"/>
    </xf>
    <xf numFmtId="167" fontId="20" fillId="11" borderId="36" xfId="0" applyNumberFormat="1" applyFont="1" applyFill="1" applyBorder="1" applyAlignment="1" applyProtection="1">
      <alignment horizontal="center"/>
      <protection locked="0"/>
    </xf>
    <xf numFmtId="0" fontId="0" fillId="8" borderId="0" xfId="0" applyFill="1" applyAlignment="1" applyProtection="1">
      <alignment vertical="center"/>
    </xf>
    <xf numFmtId="41" fontId="95" fillId="8" borderId="14" xfId="0" applyNumberFormat="1" applyFont="1" applyFill="1" applyBorder="1" applyAlignment="1" applyProtection="1">
      <alignment horizontal="center"/>
    </xf>
    <xf numFmtId="0" fontId="11" fillId="8" borderId="0" xfId="0" applyFont="1" applyFill="1" applyBorder="1" applyAlignment="1" applyProtection="1">
      <alignment vertical="center"/>
    </xf>
    <xf numFmtId="0" fontId="11" fillId="8" borderId="4" xfId="0" applyFont="1" applyFill="1" applyBorder="1" applyAlignment="1" applyProtection="1">
      <alignment vertical="center"/>
    </xf>
    <xf numFmtId="0" fontId="0" fillId="8" borderId="5" xfId="0" applyFill="1" applyBorder="1" applyAlignment="1" applyProtection="1">
      <alignment horizontal="center" vertical="center"/>
    </xf>
    <xf numFmtId="0" fontId="0" fillId="8" borderId="0" xfId="0" applyFill="1" applyBorder="1" applyAlignment="1" applyProtection="1">
      <alignment vertical="center"/>
    </xf>
    <xf numFmtId="165" fontId="0" fillId="8" borderId="0" xfId="0" applyNumberFormat="1" applyFill="1" applyBorder="1" applyAlignment="1" applyProtection="1">
      <alignment vertical="center"/>
    </xf>
    <xf numFmtId="0" fontId="43" fillId="8" borderId="0" xfId="0" applyFont="1" applyFill="1" applyBorder="1" applyAlignment="1" applyProtection="1">
      <alignment horizontal="center" vertical="center"/>
    </xf>
    <xf numFmtId="0" fontId="15" fillId="8" borderId="0" xfId="0" applyFont="1" applyFill="1" applyBorder="1" applyAlignment="1" applyProtection="1">
      <alignment horizontal="center" vertical="center"/>
    </xf>
    <xf numFmtId="3" fontId="7" fillId="8" borderId="0" xfId="0" applyNumberFormat="1" applyFont="1" applyFill="1" applyBorder="1" applyAlignment="1" applyProtection="1">
      <alignment horizontal="center" vertical="center"/>
    </xf>
    <xf numFmtId="0" fontId="19" fillId="8" borderId="0" xfId="0" applyFont="1" applyFill="1" applyBorder="1" applyAlignment="1" applyProtection="1">
      <alignment vertical="center"/>
    </xf>
    <xf numFmtId="0" fontId="29" fillId="8" borderId="5" xfId="0" applyFont="1" applyFill="1" applyBorder="1" applyAlignment="1" applyProtection="1">
      <alignment horizontal="center" vertical="center"/>
    </xf>
    <xf numFmtId="0" fontId="29" fillId="8" borderId="0" xfId="0" applyFont="1" applyFill="1" applyBorder="1" applyAlignment="1" applyProtection="1">
      <alignment vertical="center"/>
    </xf>
    <xf numFmtId="0" fontId="29" fillId="8" borderId="5" xfId="0" applyFont="1" applyFill="1" applyBorder="1" applyAlignment="1" applyProtection="1">
      <alignment horizontal="center" vertical="center"/>
      <protection locked="0"/>
    </xf>
    <xf numFmtId="165" fontId="28" fillId="8" borderId="0" xfId="0" applyNumberFormat="1" applyFont="1" applyFill="1" applyBorder="1" applyAlignment="1" applyProtection="1">
      <alignment horizontal="center" vertical="center"/>
    </xf>
    <xf numFmtId="165" fontId="3" fillId="8" borderId="0" xfId="0" applyNumberFormat="1" applyFont="1" applyFill="1" applyBorder="1" applyAlignment="1" applyProtection="1">
      <alignment horizontal="center" vertical="center"/>
    </xf>
    <xf numFmtId="168" fontId="29" fillId="8" borderId="0" xfId="0" applyNumberFormat="1" applyFont="1" applyFill="1" applyBorder="1" applyAlignment="1" applyProtection="1">
      <alignment vertical="center"/>
      <protection locked="0"/>
    </xf>
    <xf numFmtId="165" fontId="7" fillId="8" borderId="0" xfId="0" applyNumberFormat="1" applyFont="1" applyFill="1" applyBorder="1" applyAlignment="1" applyProtection="1">
      <alignment vertical="center"/>
    </xf>
    <xf numFmtId="44" fontId="19" fillId="8" borderId="0" xfId="0" applyNumberFormat="1" applyFont="1" applyFill="1" applyBorder="1" applyAlignment="1" applyProtection="1">
      <alignment vertical="center"/>
    </xf>
    <xf numFmtId="0" fontId="20" fillId="8" borderId="0" xfId="0" applyFont="1" applyFill="1" applyBorder="1" applyAlignment="1" applyProtection="1">
      <alignment vertical="center"/>
    </xf>
    <xf numFmtId="0" fontId="20" fillId="8" borderId="0" xfId="0" applyFont="1" applyFill="1" applyBorder="1" applyAlignment="1" applyProtection="1">
      <alignment vertical="center"/>
      <protection locked="0"/>
    </xf>
    <xf numFmtId="168" fontId="19" fillId="8" borderId="3" xfId="0" applyNumberFormat="1" applyFont="1" applyFill="1" applyBorder="1" applyAlignment="1" applyProtection="1">
      <alignment vertical="center"/>
    </xf>
    <xf numFmtId="168" fontId="20" fillId="8" borderId="13" xfId="0" applyNumberFormat="1" applyFont="1" applyFill="1" applyBorder="1" applyAlignment="1" applyProtection="1">
      <alignment vertical="center"/>
      <protection locked="0"/>
    </xf>
    <xf numFmtId="165" fontId="16" fillId="8" borderId="0" xfId="0" applyNumberFormat="1" applyFont="1" applyFill="1" applyBorder="1" applyAlignment="1" applyProtection="1">
      <alignment vertical="center"/>
    </xf>
    <xf numFmtId="0" fontId="8" fillId="8" borderId="0" xfId="0" applyFont="1" applyFill="1" applyAlignment="1" applyProtection="1">
      <alignment vertical="center"/>
    </xf>
    <xf numFmtId="0" fontId="41" fillId="8" borderId="0" xfId="0" applyFont="1" applyFill="1" applyBorder="1" applyAlignment="1" applyProtection="1">
      <alignment vertical="center"/>
    </xf>
    <xf numFmtId="0" fontId="13" fillId="8" borderId="0" xfId="0" applyFont="1" applyFill="1" applyBorder="1" applyAlignment="1" applyProtection="1">
      <alignment vertical="center"/>
    </xf>
    <xf numFmtId="165" fontId="0" fillId="8" borderId="0" xfId="0" quotePrefix="1" applyNumberFormat="1" applyFill="1" applyBorder="1" applyAlignment="1" applyProtection="1">
      <alignment vertical="center"/>
    </xf>
    <xf numFmtId="44" fontId="7" fillId="8" borderId="16" xfId="0" applyNumberFormat="1" applyFont="1" applyFill="1" applyBorder="1" applyAlignment="1" applyProtection="1">
      <alignment vertical="center"/>
    </xf>
    <xf numFmtId="168" fontId="20" fillId="8" borderId="3" xfId="0" applyNumberFormat="1" applyFont="1" applyFill="1" applyBorder="1" applyAlignment="1" applyProtection="1">
      <alignment vertical="center"/>
      <protection locked="0"/>
    </xf>
    <xf numFmtId="168" fontId="20" fillId="8" borderId="0" xfId="0" applyNumberFormat="1" applyFont="1" applyFill="1" applyBorder="1" applyAlignment="1" applyProtection="1">
      <alignment vertical="center"/>
      <protection locked="0"/>
    </xf>
    <xf numFmtId="168" fontId="20" fillId="8" borderId="0" xfId="0" applyNumberFormat="1" applyFont="1" applyFill="1" applyBorder="1" applyAlignment="1" applyProtection="1">
      <alignment vertical="center"/>
    </xf>
    <xf numFmtId="0" fontId="29" fillId="8" borderId="0" xfId="0" applyFont="1" applyFill="1" applyBorder="1" applyAlignment="1" applyProtection="1">
      <alignment vertical="center"/>
      <protection locked="0"/>
    </xf>
    <xf numFmtId="165" fontId="17" fillId="8" borderId="1" xfId="0" applyNumberFormat="1" applyFont="1" applyFill="1" applyBorder="1" applyAlignment="1" applyProtection="1">
      <alignment vertical="center"/>
    </xf>
    <xf numFmtId="165" fontId="17" fillId="8" borderId="0" xfId="0" applyNumberFormat="1" applyFont="1" applyFill="1" applyBorder="1" applyAlignment="1" applyProtection="1">
      <alignment vertical="center"/>
    </xf>
    <xf numFmtId="168" fontId="29" fillId="8" borderId="3" xfId="0" applyNumberFormat="1" applyFont="1" applyFill="1" applyBorder="1" applyAlignment="1" applyProtection="1">
      <alignment vertical="center"/>
      <protection locked="0"/>
    </xf>
    <xf numFmtId="168" fontId="20" fillId="8" borderId="31" xfId="0" applyNumberFormat="1" applyFont="1" applyFill="1" applyBorder="1" applyAlignment="1" applyProtection="1">
      <alignment vertical="center"/>
    </xf>
    <xf numFmtId="168" fontId="29" fillId="8" borderId="13" xfId="0" applyNumberFormat="1" applyFont="1" applyFill="1" applyBorder="1" applyAlignment="1" applyProtection="1">
      <alignment vertical="center"/>
    </xf>
    <xf numFmtId="44" fontId="29" fillId="8" borderId="34" xfId="0" applyNumberFormat="1" applyFont="1" applyFill="1" applyBorder="1" applyAlignment="1" applyProtection="1">
      <alignment vertical="center"/>
    </xf>
    <xf numFmtId="44" fontId="29" fillId="8" borderId="0" xfId="0" applyNumberFormat="1" applyFont="1" applyFill="1" applyBorder="1" applyAlignment="1" applyProtection="1">
      <alignment vertical="center"/>
    </xf>
    <xf numFmtId="44" fontId="0" fillId="8" borderId="0" xfId="0" applyNumberFormat="1" applyFill="1" applyAlignment="1" applyProtection="1">
      <alignment vertical="center"/>
    </xf>
    <xf numFmtId="0" fontId="7" fillId="8" borderId="0" xfId="0" applyFont="1" applyFill="1" applyAlignment="1" applyProtection="1">
      <alignment horizontal="center" vertical="center"/>
    </xf>
    <xf numFmtId="0" fontId="7" fillId="8" borderId="0" xfId="0" applyFont="1" applyFill="1" applyAlignment="1" applyProtection="1">
      <alignment vertical="center"/>
    </xf>
    <xf numFmtId="165" fontId="7" fillId="8" borderId="1" xfId="0" applyNumberFormat="1" applyFont="1" applyFill="1" applyBorder="1" applyAlignment="1" applyProtection="1">
      <alignment vertical="center"/>
    </xf>
    <xf numFmtId="0" fontId="0" fillId="8" borderId="6" xfId="0" applyFill="1" applyBorder="1" applyAlignment="1" applyProtection="1">
      <alignment horizontal="center" vertical="center"/>
    </xf>
    <xf numFmtId="0" fontId="0" fillId="8" borderId="7" xfId="0" applyFill="1" applyBorder="1" applyAlignment="1" applyProtection="1">
      <alignment vertical="center"/>
    </xf>
    <xf numFmtId="165" fontId="0" fillId="8" borderId="7" xfId="0" applyNumberFormat="1" applyFill="1" applyBorder="1" applyAlignment="1" applyProtection="1">
      <alignment vertical="center"/>
    </xf>
    <xf numFmtId="165" fontId="0" fillId="8" borderId="7" xfId="0" quotePrefix="1" applyNumberFormat="1" applyFill="1" applyBorder="1" applyAlignment="1" applyProtection="1">
      <alignment vertical="center"/>
    </xf>
    <xf numFmtId="0" fontId="0" fillId="8" borderId="0" xfId="0" applyFill="1" applyAlignment="1" applyProtection="1">
      <alignment horizontal="center" vertical="center"/>
    </xf>
    <xf numFmtId="165" fontId="0" fillId="8" borderId="0" xfId="0" applyNumberFormat="1" applyFill="1" applyAlignment="1" applyProtection="1">
      <alignment vertical="center"/>
    </xf>
    <xf numFmtId="168" fontId="20" fillId="7" borderId="59" xfId="0" applyNumberFormat="1" applyFont="1" applyFill="1" applyBorder="1" applyAlignment="1" applyProtection="1">
      <alignment vertical="center"/>
      <protection locked="0"/>
    </xf>
    <xf numFmtId="168" fontId="20" fillId="7" borderId="62" xfId="0" applyNumberFormat="1" applyFont="1" applyFill="1" applyBorder="1" applyAlignment="1" applyProtection="1">
      <alignment vertical="center"/>
      <protection locked="0"/>
    </xf>
    <xf numFmtId="168" fontId="20" fillId="7" borderId="60" xfId="0" applyNumberFormat="1" applyFont="1" applyFill="1" applyBorder="1" applyAlignment="1" applyProtection="1">
      <alignment vertical="center"/>
      <protection locked="0"/>
    </xf>
    <xf numFmtId="168" fontId="20" fillId="7" borderId="61" xfId="0" applyNumberFormat="1" applyFont="1" applyFill="1" applyBorder="1" applyAlignment="1" applyProtection="1">
      <alignment vertical="center"/>
      <protection locked="0"/>
    </xf>
    <xf numFmtId="168" fontId="20" fillId="7" borderId="30" xfId="0" applyNumberFormat="1" applyFont="1" applyFill="1" applyBorder="1" applyAlignment="1" applyProtection="1">
      <alignment vertical="center"/>
      <protection locked="0"/>
    </xf>
    <xf numFmtId="168" fontId="20" fillId="7" borderId="57" xfId="0" applyNumberFormat="1" applyFont="1" applyFill="1" applyBorder="1" applyAlignment="1" applyProtection="1">
      <alignment vertical="center"/>
      <protection locked="0"/>
    </xf>
    <xf numFmtId="168" fontId="20" fillId="7" borderId="32" xfId="0" applyNumberFormat="1" applyFont="1" applyFill="1" applyBorder="1" applyAlignment="1" applyProtection="1">
      <alignment vertical="center"/>
      <protection locked="0"/>
    </xf>
    <xf numFmtId="168" fontId="20" fillId="7" borderId="31" xfId="0" applyNumberFormat="1" applyFont="1" applyFill="1" applyBorder="1" applyAlignment="1" applyProtection="1">
      <alignment vertical="center"/>
      <protection locked="0"/>
    </xf>
    <xf numFmtId="168" fontId="20" fillId="7" borderId="13" xfId="0" applyNumberFormat="1" applyFont="1" applyFill="1" applyBorder="1" applyAlignment="1" applyProtection="1">
      <alignment vertical="center"/>
      <protection locked="0"/>
    </xf>
    <xf numFmtId="168" fontId="29" fillId="7" borderId="31" xfId="0" applyNumberFormat="1" applyFont="1" applyFill="1" applyBorder="1" applyAlignment="1" applyProtection="1">
      <alignment vertical="center"/>
      <protection locked="0"/>
    </xf>
    <xf numFmtId="168" fontId="29" fillId="7" borderId="13" xfId="0" applyNumberFormat="1" applyFont="1" applyFill="1" applyBorder="1" applyAlignment="1" applyProtection="1">
      <alignment vertical="center"/>
      <protection locked="0"/>
    </xf>
    <xf numFmtId="168" fontId="29" fillId="7" borderId="32" xfId="0" applyNumberFormat="1" applyFont="1" applyFill="1" applyBorder="1" applyAlignment="1" applyProtection="1">
      <alignment vertical="center"/>
      <protection locked="0"/>
    </xf>
    <xf numFmtId="44" fontId="7" fillId="4" borderId="2" xfId="0" applyNumberFormat="1" applyFont="1" applyFill="1" applyBorder="1" applyAlignment="1" applyProtection="1">
      <alignment vertical="center"/>
    </xf>
    <xf numFmtId="44" fontId="7" fillId="4" borderId="0" xfId="0" applyNumberFormat="1" applyFont="1" applyFill="1" applyAlignment="1" applyProtection="1">
      <alignment vertical="center"/>
    </xf>
    <xf numFmtId="165" fontId="21" fillId="4" borderId="2" xfId="0" applyNumberFormat="1" applyFont="1" applyFill="1" applyBorder="1" applyAlignment="1" applyProtection="1">
      <alignment horizontal="right" vertical="center"/>
    </xf>
    <xf numFmtId="165" fontId="13" fillId="8" borderId="0" xfId="0" applyNumberFormat="1" applyFont="1" applyFill="1" applyBorder="1" applyAlignment="1" applyProtection="1">
      <alignment vertical="center"/>
    </xf>
    <xf numFmtId="0" fontId="0" fillId="8" borderId="0" xfId="0" applyFill="1" applyBorder="1" applyProtection="1"/>
    <xf numFmtId="0" fontId="0" fillId="8" borderId="0" xfId="0" applyFill="1" applyProtection="1"/>
    <xf numFmtId="0" fontId="11" fillId="8" borderId="12" xfId="0" applyFont="1" applyFill="1" applyBorder="1" applyAlignment="1" applyProtection="1">
      <alignment vertical="center"/>
    </xf>
    <xf numFmtId="41" fontId="23" fillId="8" borderId="16" xfId="0" applyNumberFormat="1" applyFont="1" applyFill="1" applyBorder="1" applyAlignment="1" applyProtection="1">
      <alignment horizontal="left" vertical="center"/>
    </xf>
    <xf numFmtId="0" fontId="0" fillId="8" borderId="8" xfId="0" applyFill="1" applyBorder="1" applyAlignment="1" applyProtection="1"/>
    <xf numFmtId="0" fontId="0" fillId="8" borderId="17" xfId="0" applyFill="1" applyBorder="1" applyAlignment="1" applyProtection="1"/>
    <xf numFmtId="41" fontId="7" fillId="8" borderId="17" xfId="0" applyNumberFormat="1" applyFont="1" applyFill="1" applyBorder="1" applyAlignment="1" applyProtection="1">
      <alignment horizontal="center"/>
    </xf>
    <xf numFmtId="0" fontId="7" fillId="8" borderId="17" xfId="0" applyFont="1" applyFill="1" applyBorder="1" applyAlignment="1" applyProtection="1">
      <alignment horizontal="center"/>
    </xf>
    <xf numFmtId="0" fontId="0" fillId="8" borderId="9" xfId="0" applyFill="1" applyBorder="1" applyAlignment="1" applyProtection="1">
      <alignment horizontal="center"/>
    </xf>
    <xf numFmtId="0" fontId="0" fillId="8" borderId="3" xfId="0" applyFill="1" applyBorder="1" applyAlignment="1" applyProtection="1"/>
    <xf numFmtId="0" fontId="7" fillId="8" borderId="0" xfId="0" applyFont="1" applyFill="1" applyBorder="1" applyAlignment="1" applyProtection="1"/>
    <xf numFmtId="0" fontId="0" fillId="8" borderId="0" xfId="0" applyFill="1" applyBorder="1" applyAlignment="1" applyProtection="1"/>
    <xf numFmtId="165" fontId="0" fillId="8" borderId="2" xfId="0" applyNumberFormat="1" applyFill="1" applyBorder="1" applyProtection="1"/>
    <xf numFmtId="165" fontId="0" fillId="8" borderId="0" xfId="0" applyNumberFormat="1" applyFill="1" applyBorder="1" applyProtection="1"/>
    <xf numFmtId="0" fontId="0" fillId="8" borderId="3" xfId="0" applyFill="1" applyBorder="1" applyProtection="1"/>
    <xf numFmtId="165" fontId="0" fillId="8" borderId="3" xfId="0" applyNumberFormat="1" applyFill="1" applyBorder="1" applyProtection="1">
      <protection locked="0"/>
    </xf>
    <xf numFmtId="44" fontId="7" fillId="8" borderId="49" xfId="0" applyNumberFormat="1" applyFont="1" applyFill="1" applyBorder="1" applyAlignment="1" applyProtection="1">
      <protection locked="0"/>
    </xf>
    <xf numFmtId="165" fontId="0" fillId="8" borderId="1" xfId="0" applyNumberFormat="1" applyFill="1" applyBorder="1" applyProtection="1"/>
    <xf numFmtId="165" fontId="0" fillId="8" borderId="0" xfId="0" applyNumberFormat="1" applyFill="1" applyBorder="1" applyProtection="1">
      <protection locked="0"/>
    </xf>
    <xf numFmtId="44" fontId="7" fillId="8" borderId="3" xfId="0" applyNumberFormat="1" applyFont="1" applyFill="1" applyBorder="1" applyAlignment="1" applyProtection="1">
      <protection locked="0"/>
    </xf>
    <xf numFmtId="165" fontId="0" fillId="8" borderId="1" xfId="0" applyNumberFormat="1" applyFill="1" applyBorder="1" applyProtection="1">
      <protection locked="0"/>
    </xf>
    <xf numFmtId="165" fontId="0" fillId="8" borderId="35" xfId="0" applyNumberFormat="1" applyFill="1" applyBorder="1" applyProtection="1">
      <protection locked="0"/>
    </xf>
    <xf numFmtId="0" fontId="81" fillId="8" borderId="0" xfId="0" applyFont="1" applyFill="1" applyBorder="1" applyProtection="1"/>
    <xf numFmtId="0" fontId="0" fillId="8" borderId="2" xfId="0" applyFill="1" applyBorder="1" applyProtection="1"/>
    <xf numFmtId="165" fontId="29" fillId="8" borderId="0" xfId="0" applyNumberFormat="1" applyFont="1" applyFill="1" applyBorder="1" applyAlignment="1" applyProtection="1">
      <alignment vertical="center"/>
    </xf>
    <xf numFmtId="0" fontId="0" fillId="8" borderId="0" xfId="0" applyFill="1" applyProtection="1">
      <protection locked="0"/>
    </xf>
    <xf numFmtId="0" fontId="0" fillId="8" borderId="0" xfId="0" applyFont="1" applyFill="1" applyBorder="1" applyProtection="1"/>
    <xf numFmtId="44" fontId="42" fillId="8" borderId="3" xfId="0" applyNumberFormat="1" applyFont="1" applyFill="1" applyBorder="1" applyAlignment="1" applyProtection="1">
      <alignment vertical="center"/>
    </xf>
    <xf numFmtId="165" fontId="0" fillId="8" borderId="35" xfId="0" applyNumberFormat="1" applyFill="1" applyBorder="1" applyAlignment="1" applyProtection="1">
      <alignment vertical="center"/>
    </xf>
    <xf numFmtId="0" fontId="8" fillId="8" borderId="0" xfId="0" applyFont="1" applyFill="1" applyProtection="1"/>
    <xf numFmtId="0" fontId="0" fillId="8" borderId="0" xfId="0" applyFill="1" applyBorder="1" applyAlignment="1" applyProtection="1">
      <alignment horizontal="left"/>
    </xf>
    <xf numFmtId="165" fontId="1" fillId="8" borderId="0" xfId="0" applyNumberFormat="1" applyFont="1" applyFill="1" applyBorder="1" applyProtection="1">
      <protection locked="0"/>
    </xf>
    <xf numFmtId="165" fontId="1" fillId="8" borderId="0" xfId="0" applyNumberFormat="1" applyFont="1" applyFill="1" applyBorder="1" applyProtection="1"/>
    <xf numFmtId="0" fontId="14" fillId="8" borderId="5" xfId="0" applyFont="1" applyFill="1" applyBorder="1" applyAlignment="1" applyProtection="1">
      <alignment horizontal="center"/>
    </xf>
    <xf numFmtId="0" fontId="4" fillId="8" borderId="0" xfId="0" applyFont="1" applyFill="1" applyBorder="1" applyProtection="1"/>
    <xf numFmtId="0" fontId="11" fillId="8" borderId="0" xfId="0" applyFont="1" applyFill="1" applyBorder="1" applyProtection="1"/>
    <xf numFmtId="0" fontId="36" fillId="8" borderId="0" xfId="0" applyFont="1" applyFill="1" applyBorder="1" applyProtection="1"/>
    <xf numFmtId="171" fontId="38" fillId="8" borderId="0" xfId="0" applyNumberFormat="1" applyFont="1" applyFill="1" applyBorder="1" applyAlignment="1" applyProtection="1"/>
    <xf numFmtId="44" fontId="38" fillId="8" borderId="0" xfId="0" applyNumberFormat="1" applyFont="1" applyFill="1" applyBorder="1" applyAlignment="1" applyProtection="1"/>
    <xf numFmtId="0" fontId="0" fillId="8" borderId="10" xfId="0" applyFill="1" applyBorder="1" applyAlignment="1" applyProtection="1">
      <alignment horizontal="center"/>
    </xf>
    <xf numFmtId="0" fontId="0" fillId="8" borderId="11" xfId="0" applyFill="1" applyBorder="1" applyProtection="1"/>
    <xf numFmtId="0" fontId="94" fillId="8" borderId="7" xfId="0" applyFont="1" applyFill="1" applyBorder="1" applyAlignment="1" applyProtection="1"/>
    <xf numFmtId="0" fontId="52" fillId="8" borderId="7" xfId="0" applyFont="1" applyFill="1" applyBorder="1" applyProtection="1"/>
    <xf numFmtId="0" fontId="0" fillId="8" borderId="7" xfId="0" applyFill="1" applyBorder="1" applyProtection="1"/>
    <xf numFmtId="165" fontId="0" fillId="8" borderId="7" xfId="0" applyNumberFormat="1" applyFill="1" applyBorder="1" applyProtection="1"/>
    <xf numFmtId="165" fontId="16" fillId="8" borderId="7" xfId="0" quotePrefix="1" applyNumberFormat="1" applyFont="1" applyFill="1" applyBorder="1" applyProtection="1"/>
    <xf numFmtId="0" fontId="0" fillId="8" borderId="0" xfId="0" applyFill="1" applyAlignment="1" applyProtection="1">
      <alignment horizontal="center"/>
    </xf>
    <xf numFmtId="165" fontId="0" fillId="8" borderId="0" xfId="0" applyNumberFormat="1" applyFill="1" applyProtection="1"/>
    <xf numFmtId="168" fontId="20" fillId="7" borderId="31" xfId="0" applyNumberFormat="1" applyFont="1" applyFill="1" applyBorder="1" applyProtection="1">
      <protection locked="0"/>
    </xf>
    <xf numFmtId="168" fontId="20" fillId="7" borderId="13" xfId="0" applyNumberFormat="1" applyFont="1" applyFill="1" applyBorder="1" applyProtection="1">
      <protection locked="0"/>
    </xf>
    <xf numFmtId="168" fontId="20" fillId="7" borderId="32" xfId="0" applyNumberFormat="1" applyFont="1" applyFill="1" applyBorder="1" applyProtection="1">
      <protection locked="0"/>
    </xf>
    <xf numFmtId="165" fontId="29" fillId="7" borderId="13" xfId="0" applyNumberFormat="1" applyFont="1" applyFill="1" applyBorder="1" applyProtection="1"/>
    <xf numFmtId="168" fontId="20" fillId="8" borderId="58" xfId="0" applyNumberFormat="1" applyFont="1" applyFill="1" applyBorder="1" applyProtection="1"/>
    <xf numFmtId="41" fontId="7" fillId="8" borderId="0" xfId="0" applyNumberFormat="1" applyFont="1" applyFill="1" applyBorder="1" applyAlignment="1" applyProtection="1">
      <alignment horizontal="center" vertical="center"/>
    </xf>
    <xf numFmtId="0" fontId="7" fillId="8" borderId="0" xfId="0" applyFont="1" applyFill="1" applyBorder="1" applyAlignment="1" applyProtection="1">
      <alignment horizontal="center" vertical="center"/>
    </xf>
    <xf numFmtId="165" fontId="0" fillId="8" borderId="2" xfId="0" applyNumberFormat="1" applyFill="1" applyBorder="1" applyAlignment="1" applyProtection="1">
      <alignment vertical="center"/>
    </xf>
    <xf numFmtId="0" fontId="29" fillId="8" borderId="0" xfId="0" applyFont="1" applyFill="1" applyAlignment="1" applyProtection="1">
      <alignment vertical="center"/>
    </xf>
    <xf numFmtId="165" fontId="29" fillId="8" borderId="3" xfId="0" applyNumberFormat="1" applyFont="1" applyFill="1" applyBorder="1" applyAlignment="1" applyProtection="1">
      <alignment vertical="center"/>
    </xf>
    <xf numFmtId="44" fontId="42" fillId="8" borderId="49" xfId="0" applyNumberFormat="1" applyFont="1" applyFill="1" applyBorder="1" applyAlignment="1" applyProtection="1">
      <alignment vertical="center"/>
    </xf>
    <xf numFmtId="0" fontId="0" fillId="8" borderId="1" xfId="0" applyFill="1" applyBorder="1" applyAlignment="1" applyProtection="1">
      <alignment vertical="center"/>
    </xf>
    <xf numFmtId="0" fontId="0" fillId="8" borderId="35" xfId="0" applyFill="1" applyBorder="1" applyAlignment="1" applyProtection="1">
      <alignment vertical="center"/>
    </xf>
    <xf numFmtId="165" fontId="0" fillId="8" borderId="1" xfId="0" applyNumberFormat="1" applyFill="1" applyBorder="1" applyAlignment="1" applyProtection="1">
      <alignment vertical="center"/>
    </xf>
    <xf numFmtId="0" fontId="16" fillId="8" borderId="0" xfId="0" applyFont="1" applyFill="1" applyBorder="1" applyAlignment="1" applyProtection="1">
      <alignment vertical="center"/>
    </xf>
    <xf numFmtId="44" fontId="42" fillId="8" borderId="14" xfId="0" applyNumberFormat="1" applyFont="1" applyFill="1" applyBorder="1" applyAlignment="1" applyProtection="1">
      <alignment vertical="center"/>
    </xf>
    <xf numFmtId="44" fontId="42" fillId="8" borderId="0" xfId="0" applyNumberFormat="1" applyFont="1" applyFill="1" applyBorder="1" applyAlignment="1" applyProtection="1">
      <alignment vertical="center"/>
    </xf>
    <xf numFmtId="165" fontId="16" fillId="8" borderId="1" xfId="0" applyNumberFormat="1" applyFont="1" applyFill="1" applyBorder="1" applyAlignment="1" applyProtection="1">
      <alignment vertical="center"/>
    </xf>
    <xf numFmtId="165" fontId="21" fillId="8" borderId="0" xfId="0" applyNumberFormat="1" applyFont="1" applyFill="1" applyBorder="1" applyAlignment="1" applyProtection="1">
      <alignment horizontal="right" vertical="center"/>
    </xf>
    <xf numFmtId="0" fontId="20" fillId="8" borderId="5" xfId="0" applyFont="1" applyFill="1" applyBorder="1" applyAlignment="1" applyProtection="1">
      <alignment horizontal="center" vertical="center"/>
    </xf>
    <xf numFmtId="9" fontId="23" fillId="8" borderId="0" xfId="0" quotePrefix="1" applyNumberFormat="1" applyFont="1" applyFill="1" applyBorder="1" applyAlignment="1" applyProtection="1">
      <alignment vertical="center"/>
      <protection locked="0"/>
    </xf>
    <xf numFmtId="168" fontId="29" fillId="8" borderId="58" xfId="0" applyNumberFormat="1" applyFont="1" applyFill="1" applyBorder="1" applyAlignment="1" applyProtection="1">
      <alignment vertical="center"/>
    </xf>
    <xf numFmtId="0" fontId="73" fillId="8" borderId="0" xfId="0" applyFont="1" applyFill="1" applyBorder="1" applyAlignment="1" applyProtection="1">
      <alignment vertical="center"/>
    </xf>
    <xf numFmtId="44" fontId="42" fillId="8" borderId="58" xfId="0" applyNumberFormat="1" applyFont="1" applyFill="1" applyBorder="1" applyAlignment="1" applyProtection="1">
      <alignment vertical="center"/>
    </xf>
    <xf numFmtId="0" fontId="11" fillId="8" borderId="5" xfId="0" applyFont="1" applyFill="1" applyBorder="1" applyAlignment="1" applyProtection="1">
      <alignment horizontal="center" vertical="center"/>
    </xf>
    <xf numFmtId="0" fontId="39" fillId="8" borderId="0" xfId="0" applyFont="1" applyFill="1" applyBorder="1" applyAlignment="1" applyProtection="1">
      <alignment horizontal="right" vertical="center"/>
    </xf>
    <xf numFmtId="165" fontId="38" fillId="8" borderId="0" xfId="0" applyNumberFormat="1" applyFont="1" applyFill="1" applyBorder="1" applyAlignment="1" applyProtection="1">
      <alignment vertical="center"/>
    </xf>
    <xf numFmtId="44" fontId="38" fillId="8" borderId="0" xfId="0" applyNumberFormat="1" applyFont="1" applyFill="1" applyBorder="1" applyAlignment="1" applyProtection="1">
      <alignment vertical="center"/>
    </xf>
    <xf numFmtId="168" fontId="20" fillId="7" borderId="33" xfId="0" applyNumberFormat="1" applyFont="1" applyFill="1" applyBorder="1" applyAlignment="1" applyProtection="1">
      <alignment vertical="center"/>
      <protection locked="0"/>
    </xf>
    <xf numFmtId="165" fontId="29" fillId="7" borderId="13" xfId="0" applyNumberFormat="1" applyFont="1" applyFill="1" applyBorder="1" applyAlignment="1" applyProtection="1">
      <alignment vertical="center"/>
    </xf>
    <xf numFmtId="168" fontId="20" fillId="7" borderId="34" xfId="0" applyNumberFormat="1" applyFont="1" applyFill="1" applyBorder="1" applyAlignment="1" applyProtection="1">
      <alignment vertical="center"/>
      <protection locked="0"/>
    </xf>
    <xf numFmtId="0" fontId="20" fillId="8" borderId="0" xfId="0" applyFont="1" applyFill="1" applyProtection="1"/>
    <xf numFmtId="0" fontId="20" fillId="8" borderId="0" xfId="0" applyFont="1" applyFill="1" applyBorder="1" applyAlignment="1" applyProtection="1">
      <alignment horizontal="center" vertical="center"/>
    </xf>
    <xf numFmtId="0" fontId="20" fillId="8" borderId="0" xfId="0" applyFont="1" applyFill="1" applyBorder="1" applyAlignment="1" applyProtection="1">
      <alignment horizontal="right" vertical="center"/>
    </xf>
    <xf numFmtId="0" fontId="20" fillId="8" borderId="23" xfId="0" applyFont="1" applyFill="1" applyBorder="1" applyAlignment="1" applyProtection="1">
      <alignment horizontal="center" vertical="center"/>
    </xf>
    <xf numFmtId="0" fontId="20" fillId="8" borderId="24" xfId="0" applyFont="1" applyFill="1" applyBorder="1" applyAlignment="1" applyProtection="1">
      <alignment horizontal="center" vertical="center"/>
    </xf>
    <xf numFmtId="0" fontId="20" fillId="8" borderId="24" xfId="0" applyFont="1" applyFill="1" applyBorder="1" applyAlignment="1" applyProtection="1">
      <alignment horizontal="right" vertical="center"/>
    </xf>
    <xf numFmtId="0" fontId="20" fillId="8" borderId="12" xfId="0" applyFont="1" applyFill="1" applyBorder="1" applyAlignment="1" applyProtection="1">
      <alignment horizontal="center" vertical="center"/>
    </xf>
    <xf numFmtId="41" fontId="23" fillId="8" borderId="0" xfId="0" applyNumberFormat="1" applyFont="1" applyFill="1" applyBorder="1" applyAlignment="1" applyProtection="1">
      <alignment horizontal="left" vertical="center"/>
    </xf>
    <xf numFmtId="0" fontId="20" fillId="8" borderId="25" xfId="0" applyFont="1" applyFill="1" applyBorder="1" applyAlignment="1" applyProtection="1">
      <alignment horizontal="right" vertical="center"/>
    </xf>
    <xf numFmtId="0" fontId="20" fillId="8" borderId="16" xfId="0" applyFont="1" applyFill="1" applyBorder="1" applyAlignment="1" applyProtection="1">
      <alignment horizontal="right" vertical="center"/>
    </xf>
    <xf numFmtId="41" fontId="46" fillId="8" borderId="16" xfId="0" applyNumberFormat="1" applyFont="1" applyFill="1" applyBorder="1" applyAlignment="1" applyProtection="1">
      <alignment horizontal="left" vertical="center"/>
    </xf>
    <xf numFmtId="41" fontId="20" fillId="8" borderId="16" xfId="0" applyNumberFormat="1" applyFont="1" applyFill="1" applyBorder="1" applyAlignment="1" applyProtection="1">
      <alignment horizontal="center" vertical="center"/>
    </xf>
    <xf numFmtId="41" fontId="20" fillId="8" borderId="26" xfId="0" applyNumberFormat="1" applyFont="1" applyFill="1" applyBorder="1" applyAlignment="1" applyProtection="1">
      <alignment horizontal="center" vertical="center"/>
    </xf>
    <xf numFmtId="0" fontId="20" fillId="8" borderId="8" xfId="0" applyFont="1" applyFill="1" applyBorder="1" applyAlignment="1" applyProtection="1"/>
    <xf numFmtId="0" fontId="20" fillId="8" borderId="17" xfId="0" applyFont="1" applyFill="1" applyBorder="1" applyAlignment="1" applyProtection="1"/>
    <xf numFmtId="0" fontId="20" fillId="8" borderId="17" xfId="0" applyFont="1" applyFill="1" applyBorder="1" applyAlignment="1" applyProtection="1">
      <alignment horizontal="right"/>
    </xf>
    <xf numFmtId="0" fontId="20" fillId="8" borderId="18" xfId="0" applyFont="1" applyFill="1" applyBorder="1" applyAlignment="1" applyProtection="1"/>
    <xf numFmtId="0" fontId="19" fillId="8" borderId="5" xfId="0" applyFont="1" applyFill="1" applyBorder="1" applyAlignment="1" applyProtection="1">
      <alignment horizontal="center"/>
    </xf>
    <xf numFmtId="0" fontId="20" fillId="8" borderId="3" xfId="0" applyFont="1" applyFill="1" applyBorder="1" applyProtection="1"/>
    <xf numFmtId="0" fontId="19" fillId="8" borderId="0" xfId="0" applyFont="1" applyFill="1" applyBorder="1" applyProtection="1"/>
    <xf numFmtId="0" fontId="23" fillId="8" borderId="0" xfId="0" applyFont="1" applyFill="1" applyBorder="1" applyAlignment="1" applyProtection="1">
      <alignment horizontal="left"/>
    </xf>
    <xf numFmtId="0" fontId="20" fillId="8" borderId="4" xfId="0" applyFont="1" applyFill="1" applyBorder="1" applyAlignment="1" applyProtection="1"/>
    <xf numFmtId="0" fontId="20" fillId="8" borderId="9" xfId="0" applyFont="1" applyFill="1" applyBorder="1" applyAlignment="1" applyProtection="1">
      <alignment horizontal="center"/>
    </xf>
    <xf numFmtId="0" fontId="20" fillId="8" borderId="0" xfId="0" applyFont="1" applyFill="1" applyBorder="1" applyAlignment="1" applyProtection="1">
      <alignment horizontal="right"/>
    </xf>
    <xf numFmtId="165" fontId="19" fillId="8" borderId="0" xfId="0" applyNumberFormat="1" applyFont="1" applyFill="1" applyBorder="1" applyAlignment="1" applyProtection="1">
      <alignment horizontal="right"/>
    </xf>
    <xf numFmtId="0" fontId="50" fillId="8" borderId="9" xfId="0" applyFont="1" applyFill="1" applyBorder="1" applyAlignment="1" applyProtection="1">
      <alignment horizontal="center" vertical="center"/>
    </xf>
    <xf numFmtId="0" fontId="20" fillId="8" borderId="3" xfId="0" applyFont="1" applyFill="1" applyBorder="1" applyAlignment="1" applyProtection="1">
      <alignment vertical="center"/>
    </xf>
    <xf numFmtId="165" fontId="51" fillId="8" borderId="0" xfId="0" applyNumberFormat="1" applyFont="1" applyFill="1" applyBorder="1" applyAlignment="1" applyProtection="1">
      <alignment horizontal="center" vertical="center" wrapText="1"/>
    </xf>
    <xf numFmtId="41" fontId="37" fillId="8" borderId="0" xfId="0" applyNumberFormat="1" applyFont="1" applyFill="1" applyBorder="1" applyAlignment="1" applyProtection="1">
      <alignment horizontal="center" vertical="center" wrapText="1"/>
    </xf>
    <xf numFmtId="165" fontId="19" fillId="8" borderId="0" xfId="0" applyNumberFormat="1" applyFont="1" applyFill="1" applyBorder="1" applyAlignment="1" applyProtection="1">
      <alignment horizontal="center" vertical="center" wrapText="1"/>
    </xf>
    <xf numFmtId="0" fontId="37" fillId="8" borderId="9" xfId="0" applyFont="1" applyFill="1" applyBorder="1" applyAlignment="1" applyProtection="1">
      <alignment horizontal="center"/>
    </xf>
    <xf numFmtId="44" fontId="26" fillId="8" borderId="30" xfId="0" applyNumberFormat="1" applyFont="1" applyFill="1" applyBorder="1" applyAlignment="1" applyProtection="1">
      <alignment horizontal="right"/>
    </xf>
    <xf numFmtId="44" fontId="21" fillId="8" borderId="0" xfId="0" applyNumberFormat="1" applyFont="1" applyFill="1" applyBorder="1" applyAlignment="1" applyProtection="1">
      <alignment horizontal="right"/>
    </xf>
    <xf numFmtId="44" fontId="20" fillId="8" borderId="0" xfId="0" applyNumberFormat="1" applyFont="1" applyFill="1" applyProtection="1"/>
    <xf numFmtId="44" fontId="26" fillId="8" borderId="13" xfId="0" applyNumberFormat="1" applyFont="1" applyFill="1" applyBorder="1" applyAlignment="1" applyProtection="1">
      <alignment horizontal="right"/>
    </xf>
    <xf numFmtId="165" fontId="20" fillId="8" borderId="0" xfId="0" applyNumberFormat="1" applyFont="1" applyFill="1" applyBorder="1" applyAlignment="1" applyProtection="1">
      <alignment horizontal="right"/>
    </xf>
    <xf numFmtId="44" fontId="26" fillId="8" borderId="13" xfId="0" applyNumberFormat="1" applyFont="1" applyFill="1" applyBorder="1" applyAlignment="1" applyProtection="1"/>
    <xf numFmtId="165" fontId="20" fillId="8" borderId="0" xfId="0" applyNumberFormat="1" applyFont="1" applyFill="1" applyBorder="1" applyAlignment="1" applyProtection="1"/>
    <xf numFmtId="165" fontId="20" fillId="8" borderId="3" xfId="0" applyNumberFormat="1" applyFont="1" applyFill="1" applyBorder="1" applyAlignment="1" applyProtection="1"/>
    <xf numFmtId="44" fontId="26" fillId="8" borderId="32" xfId="0" applyNumberFormat="1" applyFont="1" applyFill="1" applyBorder="1" applyAlignment="1" applyProtection="1"/>
    <xf numFmtId="44" fontId="19" fillId="8" borderId="3" xfId="0" applyNumberFormat="1" applyFont="1" applyFill="1" applyBorder="1" applyAlignment="1" applyProtection="1"/>
    <xf numFmtId="171" fontId="26" fillId="8" borderId="0" xfId="0" applyNumberFormat="1" applyFont="1" applyFill="1" applyBorder="1" applyProtection="1"/>
    <xf numFmtId="168" fontId="26" fillId="8" borderId="0" xfId="0" applyNumberFormat="1" applyFont="1" applyFill="1" applyBorder="1" applyAlignment="1" applyProtection="1"/>
    <xf numFmtId="44" fontId="19" fillId="8" borderId="0" xfId="0" applyNumberFormat="1" applyFont="1" applyFill="1" applyBorder="1" applyAlignment="1" applyProtection="1">
      <alignment horizontal="right"/>
    </xf>
    <xf numFmtId="165" fontId="19" fillId="8" borderId="1" xfId="0" applyNumberFormat="1" applyFont="1" applyFill="1" applyBorder="1" applyAlignment="1" applyProtection="1">
      <alignment horizontal="right"/>
    </xf>
    <xf numFmtId="41" fontId="7" fillId="8" borderId="14" xfId="0" applyNumberFormat="1" applyFont="1" applyFill="1" applyBorder="1" applyAlignment="1" applyProtection="1">
      <alignment horizontal="center"/>
    </xf>
    <xf numFmtId="41" fontId="19" fillId="8" borderId="0" xfId="0" applyNumberFormat="1" applyFont="1" applyFill="1" applyBorder="1" applyAlignment="1" applyProtection="1">
      <alignment horizontal="right"/>
    </xf>
    <xf numFmtId="165" fontId="55" fillId="8" borderId="0" xfId="0" applyNumberFormat="1" applyFont="1" applyFill="1" applyBorder="1" applyAlignment="1" applyProtection="1">
      <alignment horizontal="right"/>
    </xf>
    <xf numFmtId="0" fontId="58" fillId="8" borderId="0" xfId="0" applyFont="1" applyFill="1" applyBorder="1" applyAlignment="1" applyProtection="1">
      <alignment horizontal="left"/>
    </xf>
    <xf numFmtId="44" fontId="56" fillId="8" borderId="0" xfId="0" applyNumberFormat="1" applyFont="1" applyFill="1" applyBorder="1" applyAlignment="1" applyProtection="1">
      <alignment horizontal="right"/>
    </xf>
    <xf numFmtId="0" fontId="20" fillId="8" borderId="20" xfId="0" applyFont="1" applyFill="1" applyBorder="1" applyAlignment="1" applyProtection="1">
      <alignment horizontal="center"/>
    </xf>
    <xf numFmtId="0" fontId="20" fillId="8" borderId="21" xfId="0" applyFont="1" applyFill="1" applyBorder="1" applyProtection="1"/>
    <xf numFmtId="0" fontId="19" fillId="8" borderId="1" xfId="0" applyFont="1" applyFill="1" applyBorder="1" applyProtection="1"/>
    <xf numFmtId="0" fontId="20" fillId="8" borderId="1" xfId="0" applyFont="1" applyFill="1" applyBorder="1" applyProtection="1"/>
    <xf numFmtId="0" fontId="20" fillId="8" borderId="1" xfId="0" applyFont="1" applyFill="1" applyBorder="1" applyAlignment="1" applyProtection="1">
      <alignment horizontal="right"/>
    </xf>
    <xf numFmtId="44" fontId="56" fillId="8" borderId="1" xfId="0" applyNumberFormat="1" applyFont="1" applyFill="1" applyBorder="1" applyAlignment="1" applyProtection="1">
      <alignment horizontal="right"/>
    </xf>
    <xf numFmtId="0" fontId="20" fillId="8" borderId="22" xfId="0" applyFont="1" applyFill="1" applyBorder="1" applyAlignment="1" applyProtection="1"/>
    <xf numFmtId="0" fontId="19" fillId="8" borderId="5" xfId="0" applyFont="1" applyFill="1" applyBorder="1" applyAlignment="1" applyProtection="1">
      <alignment horizontal="center" vertical="center"/>
    </xf>
    <xf numFmtId="0" fontId="23" fillId="8" borderId="0" xfId="0" applyFont="1" applyFill="1" applyBorder="1" applyAlignment="1" applyProtection="1">
      <alignment horizontal="center" vertical="center"/>
    </xf>
    <xf numFmtId="165" fontId="19" fillId="8" borderId="0" xfId="0" applyNumberFormat="1" applyFont="1" applyFill="1" applyBorder="1" applyAlignment="1" applyProtection="1">
      <alignment horizontal="right" vertical="center"/>
    </xf>
    <xf numFmtId="0" fontId="50" fillId="8" borderId="5" xfId="0" applyFont="1" applyFill="1" applyBorder="1" applyAlignment="1" applyProtection="1">
      <alignment horizontal="center" vertical="center"/>
    </xf>
    <xf numFmtId="41" fontId="51" fillId="8" borderId="0" xfId="0" applyNumberFormat="1" applyFont="1" applyFill="1" applyBorder="1" applyAlignment="1" applyProtection="1">
      <alignment horizontal="center" vertical="center" wrapText="1"/>
    </xf>
    <xf numFmtId="165" fontId="37" fillId="8" borderId="0" xfId="0" applyNumberFormat="1" applyFont="1" applyFill="1" applyBorder="1" applyAlignment="1" applyProtection="1">
      <alignment horizontal="center" vertical="center" wrapText="1"/>
    </xf>
    <xf numFmtId="0" fontId="37" fillId="8" borderId="5" xfId="0" applyFont="1" applyFill="1" applyBorder="1" applyAlignment="1" applyProtection="1">
      <alignment horizontal="center" vertical="center"/>
    </xf>
    <xf numFmtId="44" fontId="26" fillId="8" borderId="31" xfId="2" applyNumberFormat="1" applyFont="1" applyFill="1" applyBorder="1" applyAlignment="1" applyProtection="1"/>
    <xf numFmtId="44" fontId="20" fillId="8" borderId="0" xfId="2" applyFont="1" applyFill="1" applyBorder="1" applyAlignment="1" applyProtection="1">
      <alignment vertical="center"/>
    </xf>
    <xf numFmtId="44" fontId="26" fillId="8" borderId="13" xfId="2" applyNumberFormat="1" applyFont="1" applyFill="1" applyBorder="1" applyAlignment="1" applyProtection="1"/>
    <xf numFmtId="0" fontId="37" fillId="8" borderId="9" xfId="0" applyFont="1" applyFill="1" applyBorder="1" applyAlignment="1" applyProtection="1">
      <alignment horizontal="center" vertical="center"/>
    </xf>
    <xf numFmtId="44" fontId="26" fillId="8" borderId="57" xfId="2" applyNumberFormat="1" applyFont="1" applyFill="1" applyBorder="1" applyAlignment="1" applyProtection="1"/>
    <xf numFmtId="44" fontId="26" fillId="8" borderId="32" xfId="2" applyNumberFormat="1" applyFont="1" applyFill="1" applyBorder="1" applyAlignment="1" applyProtection="1"/>
    <xf numFmtId="44" fontId="19" fillId="8" borderId="3" xfId="0" applyNumberFormat="1" applyFont="1" applyFill="1" applyBorder="1" applyAlignment="1" applyProtection="1">
      <alignment vertical="center"/>
    </xf>
    <xf numFmtId="170" fontId="20" fillId="8" borderId="0" xfId="2" applyNumberFormat="1" applyFont="1" applyFill="1" applyBorder="1" applyAlignment="1" applyProtection="1">
      <alignment vertical="center"/>
    </xf>
    <xf numFmtId="44" fontId="19" fillId="8" borderId="2" xfId="0" applyNumberFormat="1" applyFont="1" applyFill="1" applyBorder="1" applyAlignment="1" applyProtection="1">
      <alignment horizontal="right"/>
    </xf>
    <xf numFmtId="165" fontId="19" fillId="8" borderId="0" xfId="0" applyNumberFormat="1" applyFont="1" applyFill="1" applyBorder="1" applyAlignment="1" applyProtection="1">
      <alignment vertical="center"/>
    </xf>
    <xf numFmtId="41" fontId="7" fillId="8" borderId="0" xfId="0" applyNumberFormat="1" applyFont="1" applyFill="1" applyBorder="1" applyAlignment="1" applyProtection="1">
      <alignment horizontal="center"/>
    </xf>
    <xf numFmtId="0" fontId="20" fillId="8" borderId="35" xfId="0" applyFont="1" applyFill="1" applyBorder="1" applyProtection="1"/>
    <xf numFmtId="0" fontId="58" fillId="8" borderId="0" xfId="0" applyFont="1" applyFill="1" applyBorder="1" applyAlignment="1" applyProtection="1">
      <alignment horizontal="center"/>
    </xf>
    <xf numFmtId="0" fontId="58" fillId="8" borderId="0" xfId="0" applyFont="1" applyFill="1" applyBorder="1" applyAlignment="1" applyProtection="1">
      <alignment horizontal="right"/>
    </xf>
    <xf numFmtId="0" fontId="58" fillId="8" borderId="1" xfId="0" applyFont="1" applyFill="1" applyBorder="1" applyAlignment="1" applyProtection="1">
      <alignment horizontal="right"/>
    </xf>
    <xf numFmtId="0" fontId="58" fillId="8" borderId="0" xfId="0" applyFont="1" applyFill="1" applyBorder="1" applyAlignment="1" applyProtection="1">
      <alignment horizontal="center" wrapText="1"/>
    </xf>
    <xf numFmtId="0" fontId="20" fillId="8" borderId="10" xfId="0" applyFont="1" applyFill="1" applyBorder="1" applyAlignment="1" applyProtection="1">
      <alignment horizontal="center"/>
    </xf>
    <xf numFmtId="0" fontId="20" fillId="8" borderId="7" xfId="0" applyFont="1" applyFill="1" applyBorder="1" applyProtection="1"/>
    <xf numFmtId="0" fontId="20" fillId="8" borderId="7" xfId="0" applyFont="1" applyFill="1" applyBorder="1" applyAlignment="1" applyProtection="1">
      <alignment horizontal="right"/>
    </xf>
    <xf numFmtId="165" fontId="20" fillId="8" borderId="7" xfId="0" applyNumberFormat="1" applyFont="1" applyFill="1" applyBorder="1" applyProtection="1"/>
    <xf numFmtId="165" fontId="27" fillId="8" borderId="7" xfId="0" quotePrefix="1" applyNumberFormat="1" applyFont="1" applyFill="1" applyBorder="1" applyProtection="1"/>
    <xf numFmtId="0" fontId="20" fillId="8" borderId="19" xfId="0" applyFont="1" applyFill="1" applyBorder="1" applyAlignment="1" applyProtection="1"/>
    <xf numFmtId="0" fontId="20" fillId="8" borderId="0" xfId="0" applyFont="1" applyFill="1" applyAlignment="1" applyProtection="1">
      <alignment horizontal="center"/>
    </xf>
    <xf numFmtId="0" fontId="20" fillId="8" borderId="0" xfId="0" applyFont="1" applyFill="1" applyAlignment="1" applyProtection="1">
      <alignment horizontal="right"/>
    </xf>
    <xf numFmtId="165" fontId="20" fillId="8" borderId="0" xfId="0" applyNumberFormat="1" applyFont="1" applyFill="1" applyProtection="1"/>
    <xf numFmtId="0" fontId="0" fillId="8" borderId="23" xfId="0" applyFill="1" applyBorder="1" applyProtection="1"/>
    <xf numFmtId="0" fontId="0" fillId="8" borderId="24" xfId="0" applyFill="1" applyBorder="1" applyProtection="1"/>
    <xf numFmtId="0" fontId="7" fillId="8" borderId="0" xfId="0" applyFont="1" applyFill="1" applyBorder="1" applyAlignment="1" applyProtection="1">
      <alignment horizontal="right"/>
    </xf>
    <xf numFmtId="0" fontId="0" fillId="8" borderId="12" xfId="0" applyFill="1" applyBorder="1" applyProtection="1"/>
    <xf numFmtId="0" fontId="0" fillId="8" borderId="9" xfId="0" applyFill="1" applyBorder="1" applyProtection="1"/>
    <xf numFmtId="0" fontId="0" fillId="8" borderId="27" xfId="0" applyFill="1" applyBorder="1" applyProtection="1"/>
    <xf numFmtId="0" fontId="4" fillId="8" borderId="16" xfId="0" applyFont="1" applyFill="1" applyBorder="1" applyProtection="1"/>
    <xf numFmtId="0" fontId="0" fillId="8" borderId="16" xfId="0" applyFill="1" applyBorder="1" applyProtection="1"/>
    <xf numFmtId="0" fontId="0" fillId="8" borderId="16" xfId="0" applyFill="1" applyBorder="1" applyAlignment="1" applyProtection="1">
      <alignment horizontal="left"/>
    </xf>
    <xf numFmtId="0" fontId="0" fillId="8" borderId="16" xfId="0" applyFill="1" applyBorder="1" applyAlignment="1" applyProtection="1"/>
    <xf numFmtId="0" fontId="0" fillId="8" borderId="26" xfId="0" applyFill="1" applyBorder="1" applyProtection="1"/>
    <xf numFmtId="0" fontId="0" fillId="8" borderId="4" xfId="0" applyFill="1" applyBorder="1" applyProtection="1"/>
    <xf numFmtId="0" fontId="7" fillId="8" borderId="0" xfId="0" applyFont="1" applyFill="1" applyBorder="1" applyAlignment="1" applyProtection="1">
      <alignment horizontal="left"/>
    </xf>
    <xf numFmtId="0" fontId="61" fillId="8" borderId="0" xfId="0" applyFont="1" applyFill="1" applyBorder="1" applyAlignment="1" applyProtection="1">
      <alignment horizontal="left"/>
    </xf>
    <xf numFmtId="0" fontId="65" fillId="8" borderId="0" xfId="0" applyFont="1" applyFill="1" applyBorder="1" applyAlignment="1" applyProtection="1">
      <alignment wrapText="1"/>
    </xf>
    <xf numFmtId="0" fontId="66" fillId="8" borderId="0" xfId="0" applyFont="1" applyFill="1" applyBorder="1" applyAlignment="1" applyProtection="1">
      <alignment horizontal="center"/>
    </xf>
    <xf numFmtId="0" fontId="68" fillId="8" borderId="0" xfId="0" applyFont="1" applyFill="1" applyBorder="1" applyAlignment="1" applyProtection="1">
      <alignment horizontal="center"/>
    </xf>
    <xf numFmtId="171" fontId="0" fillId="8" borderId="0" xfId="0" applyNumberFormat="1" applyFill="1" applyBorder="1" applyAlignment="1" applyProtection="1"/>
    <xf numFmtId="171" fontId="0" fillId="8" borderId="0" xfId="0" applyNumberFormat="1" applyFill="1" applyBorder="1" applyAlignment="1" applyProtection="1">
      <alignment horizontal="right"/>
    </xf>
    <xf numFmtId="0" fontId="8" fillId="8" borderId="0" xfId="0" applyFont="1" applyFill="1" applyBorder="1" applyAlignment="1" applyProtection="1"/>
    <xf numFmtId="44" fontId="29" fillId="8" borderId="0" xfId="0" applyNumberFormat="1" applyFont="1" applyFill="1" applyBorder="1" applyAlignment="1" applyProtection="1">
      <alignment horizontal="right"/>
    </xf>
    <xf numFmtId="44" fontId="0" fillId="8" borderId="35" xfId="0" applyNumberFormat="1" applyFill="1" applyBorder="1" applyAlignment="1" applyProtection="1">
      <alignment horizontal="right"/>
    </xf>
    <xf numFmtId="0" fontId="51" fillId="8" borderId="0" xfId="0" applyFont="1" applyFill="1" applyBorder="1" applyProtection="1"/>
    <xf numFmtId="0" fontId="7" fillId="8" borderId="0" xfId="0" applyFont="1" applyFill="1" applyBorder="1" applyAlignment="1" applyProtection="1">
      <alignment horizontal="center" vertical="top"/>
    </xf>
    <xf numFmtId="0" fontId="8" fillId="8" borderId="0" xfId="0" applyFont="1" applyFill="1" applyBorder="1" applyAlignment="1" applyProtection="1">
      <alignment horizontal="left" wrapText="1"/>
    </xf>
    <xf numFmtId="0" fontId="0" fillId="8" borderId="0" xfId="0" applyFill="1" applyBorder="1" applyAlignment="1" applyProtection="1">
      <alignment horizontal="left" wrapText="1"/>
    </xf>
    <xf numFmtId="0" fontId="34" fillId="8" borderId="0" xfId="0" applyFont="1" applyFill="1" applyBorder="1" applyAlignment="1" applyProtection="1">
      <alignment horizontal="center"/>
    </xf>
    <xf numFmtId="0" fontId="0" fillId="8" borderId="35" xfId="0" applyFill="1" applyBorder="1" applyProtection="1"/>
    <xf numFmtId="0" fontId="13" fillId="8" borderId="0" xfId="0" applyFont="1" applyFill="1" applyBorder="1" applyProtection="1"/>
    <xf numFmtId="171" fontId="0" fillId="8" borderId="14" xfId="0" applyNumberFormat="1" applyFill="1" applyBorder="1" applyAlignment="1" applyProtection="1"/>
    <xf numFmtId="0" fontId="13" fillId="8" borderId="0" xfId="0" applyFont="1" applyFill="1" applyBorder="1" applyAlignment="1" applyProtection="1">
      <alignment horizontal="left"/>
    </xf>
    <xf numFmtId="171" fontId="0" fillId="8" borderId="2" xfId="0" applyNumberFormat="1" applyFill="1" applyBorder="1" applyAlignment="1" applyProtection="1"/>
    <xf numFmtId="0" fontId="39" fillId="8" borderId="0" xfId="0" applyFont="1" applyFill="1" applyBorder="1" applyAlignment="1" applyProtection="1">
      <alignment horizontal="center"/>
    </xf>
    <xf numFmtId="0" fontId="0" fillId="8" borderId="2" xfId="0" applyFill="1" applyBorder="1" applyAlignment="1" applyProtection="1">
      <alignment horizontal="left"/>
    </xf>
    <xf numFmtId="0" fontId="0" fillId="8" borderId="28" xfId="0" applyFill="1" applyBorder="1" applyProtection="1"/>
    <xf numFmtId="0" fontId="0" fillId="8" borderId="0" xfId="0" applyFill="1" applyBorder="1" applyAlignment="1" applyProtection="1">
      <alignment horizontal="center"/>
    </xf>
    <xf numFmtId="167" fontId="7" fillId="8" borderId="0" xfId="0" applyNumberFormat="1" applyFont="1" applyFill="1" applyBorder="1" applyAlignment="1" applyProtection="1">
      <alignment horizontal="center"/>
    </xf>
    <xf numFmtId="44" fontId="0" fillId="8" borderId="29" xfId="0" applyNumberFormat="1" applyFill="1" applyBorder="1" applyProtection="1"/>
    <xf numFmtId="167" fontId="19" fillId="8" borderId="0" xfId="0" applyNumberFormat="1" applyFont="1" applyFill="1" applyBorder="1" applyAlignment="1" applyProtection="1">
      <alignment horizontal="center"/>
    </xf>
    <xf numFmtId="44" fontId="0" fillId="8" borderId="0" xfId="0" applyNumberFormat="1" applyFill="1" applyBorder="1" applyProtection="1"/>
    <xf numFmtId="44" fontId="8" fillId="8" borderId="0" xfId="0" applyNumberFormat="1" applyFont="1" applyFill="1" applyBorder="1" applyAlignment="1" applyProtection="1">
      <alignment horizontal="right"/>
    </xf>
    <xf numFmtId="0" fontId="3" fillId="8" borderId="0" xfId="0" applyFont="1" applyFill="1" applyBorder="1" applyProtection="1"/>
    <xf numFmtId="44" fontId="4" fillId="8" borderId="0" xfId="0" applyNumberFormat="1" applyFont="1" applyFill="1" applyBorder="1" applyAlignment="1" applyProtection="1">
      <alignment horizontal="right"/>
    </xf>
    <xf numFmtId="0" fontId="0" fillId="8" borderId="0" xfId="0" applyFill="1" applyBorder="1"/>
    <xf numFmtId="0" fontId="19" fillId="8" borderId="21" xfId="0" applyFont="1" applyFill="1" applyBorder="1" applyProtection="1"/>
    <xf numFmtId="0" fontId="0" fillId="8" borderId="1" xfId="0" applyFill="1" applyBorder="1" applyAlignment="1" applyProtection="1">
      <alignment horizontal="left"/>
    </xf>
    <xf numFmtId="0" fontId="0" fillId="8" borderId="1" xfId="0" applyFill="1" applyBorder="1" applyProtection="1"/>
    <xf numFmtId="44" fontId="4" fillId="8" borderId="1" xfId="0" applyNumberFormat="1" applyFont="1" applyFill="1" applyBorder="1" applyAlignment="1" applyProtection="1">
      <alignment horizontal="right"/>
    </xf>
    <xf numFmtId="0" fontId="0" fillId="8" borderId="1" xfId="0" applyFill="1" applyBorder="1"/>
    <xf numFmtId="0" fontId="0" fillId="8" borderId="63" xfId="0" applyFill="1" applyBorder="1"/>
    <xf numFmtId="0" fontId="96" fillId="8" borderId="3" xfId="0" applyFont="1" applyFill="1" applyBorder="1" applyProtection="1"/>
    <xf numFmtId="0" fontId="96" fillId="8" borderId="0" xfId="0" applyFont="1" applyFill="1" applyBorder="1" applyProtection="1"/>
    <xf numFmtId="0" fontId="7" fillId="8" borderId="3" xfId="0" applyFont="1" applyFill="1" applyBorder="1" applyProtection="1"/>
    <xf numFmtId="0" fontId="19" fillId="8" borderId="3" xfId="0" applyFont="1" applyFill="1" applyBorder="1" applyProtection="1"/>
    <xf numFmtId="0" fontId="0" fillId="8" borderId="64" xfId="0" applyFill="1" applyBorder="1"/>
    <xf numFmtId="0" fontId="97" fillId="8" borderId="0" xfId="0" applyFont="1" applyFill="1" applyBorder="1" applyAlignment="1" applyProtection="1">
      <alignment horizontal="left"/>
    </xf>
    <xf numFmtId="0" fontId="97" fillId="8" borderId="0" xfId="0" applyFont="1" applyFill="1" applyBorder="1" applyProtection="1"/>
    <xf numFmtId="0" fontId="95" fillId="8" borderId="3" xfId="0" applyFont="1" applyFill="1" applyBorder="1" applyProtection="1"/>
    <xf numFmtId="0" fontId="98" fillId="8" borderId="0" xfId="0" applyFont="1" applyFill="1" applyBorder="1" applyAlignment="1" applyProtection="1">
      <alignment horizontal="left"/>
    </xf>
    <xf numFmtId="0" fontId="98" fillId="8" borderId="0" xfId="0" applyFont="1" applyFill="1" applyBorder="1" applyProtection="1"/>
    <xf numFmtId="0" fontId="95" fillId="8" borderId="0" xfId="0" applyFont="1" applyFill="1" applyBorder="1" applyProtection="1"/>
    <xf numFmtId="0" fontId="19" fillId="8" borderId="65" xfId="0" applyFont="1" applyFill="1" applyBorder="1" applyProtection="1"/>
    <xf numFmtId="44" fontId="4" fillId="8" borderId="2" xfId="0" applyNumberFormat="1" applyFont="1" applyFill="1" applyBorder="1" applyAlignment="1" applyProtection="1">
      <alignment horizontal="right"/>
    </xf>
    <xf numFmtId="0" fontId="0" fillId="8" borderId="2" xfId="0" applyFill="1" applyBorder="1"/>
    <xf numFmtId="0" fontId="0" fillId="8" borderId="66" xfId="0" applyFill="1" applyBorder="1"/>
    <xf numFmtId="0" fontId="0" fillId="8" borderId="10" xfId="0" applyFill="1" applyBorder="1" applyProtection="1"/>
    <xf numFmtId="0" fontId="0" fillId="8" borderId="7" xfId="0" applyFill="1" applyBorder="1" applyAlignment="1" applyProtection="1">
      <alignment horizontal="left"/>
    </xf>
    <xf numFmtId="0" fontId="0" fillId="8" borderId="19" xfId="0" applyFill="1" applyBorder="1" applyProtection="1"/>
    <xf numFmtId="0" fontId="0" fillId="8" borderId="24" xfId="0" applyFill="1" applyBorder="1" applyAlignment="1" applyProtection="1">
      <alignment horizontal="left"/>
    </xf>
    <xf numFmtId="0" fontId="7" fillId="8" borderId="0" xfId="0" applyFont="1" applyFill="1" applyAlignment="1" applyProtection="1">
      <alignment horizontal="right"/>
    </xf>
    <xf numFmtId="0" fontId="12" fillId="8" borderId="0" xfId="3" applyFont="1" applyFill="1"/>
    <xf numFmtId="0" fontId="12" fillId="8" borderId="23" xfId="3" applyFont="1" applyFill="1" applyBorder="1" applyAlignment="1">
      <alignment horizontal="center"/>
    </xf>
    <xf numFmtId="0" fontId="12" fillId="8" borderId="24" xfId="3" applyFont="1" applyFill="1" applyBorder="1" applyAlignment="1">
      <alignment horizontal="center"/>
    </xf>
    <xf numFmtId="0" fontId="12" fillId="8" borderId="12" xfId="3" applyFont="1" applyFill="1" applyBorder="1" applyAlignment="1">
      <alignment horizontal="center"/>
    </xf>
    <xf numFmtId="0" fontId="12" fillId="8" borderId="9" xfId="3" applyFont="1" applyFill="1" applyBorder="1"/>
    <xf numFmtId="0" fontId="12" fillId="8" borderId="0" xfId="3" applyFont="1" applyFill="1" applyBorder="1"/>
    <xf numFmtId="0" fontId="12" fillId="8" borderId="4" xfId="3" applyFont="1" applyFill="1" applyBorder="1"/>
    <xf numFmtId="0" fontId="12" fillId="8" borderId="0" xfId="3" applyFont="1" applyFill="1" applyBorder="1" applyAlignment="1">
      <alignment horizontal="right"/>
    </xf>
    <xf numFmtId="0" fontId="4" fillId="8" borderId="9" xfId="3" applyFont="1" applyFill="1" applyBorder="1"/>
    <xf numFmtId="0" fontId="8" fillId="8" borderId="0" xfId="3" applyFont="1" applyFill="1" applyBorder="1"/>
    <xf numFmtId="0" fontId="3" fillId="8" borderId="0" xfId="3" applyFont="1" applyFill="1" applyBorder="1"/>
    <xf numFmtId="0" fontId="51" fillId="8" borderId="0" xfId="3" applyFont="1" applyFill="1" applyBorder="1" applyAlignment="1">
      <alignment horizontal="center"/>
    </xf>
    <xf numFmtId="0" fontId="4" fillId="8" borderId="33" xfId="3" applyFont="1" applyFill="1" applyBorder="1" applyAlignment="1" applyProtection="1">
      <alignment horizontal="center" vertical="center"/>
      <protection locked="0"/>
    </xf>
    <xf numFmtId="0" fontId="12" fillId="8" borderId="0" xfId="3" applyFont="1" applyFill="1" applyBorder="1" applyAlignment="1">
      <alignment vertical="center"/>
    </xf>
    <xf numFmtId="0" fontId="4" fillId="8" borderId="9" xfId="3" applyFont="1" applyFill="1" applyBorder="1" applyAlignment="1">
      <alignment vertical="top"/>
    </xf>
    <xf numFmtId="0" fontId="12" fillId="8" borderId="0" xfId="3" applyFont="1" applyFill="1" applyBorder="1" applyAlignment="1"/>
    <xf numFmtId="0" fontId="12" fillId="8" borderId="0" xfId="3" applyFont="1" applyFill="1" applyBorder="1" applyAlignment="1">
      <alignment horizontal="left" wrapText="1"/>
    </xf>
    <xf numFmtId="0" fontId="12" fillId="8" borderId="0" xfId="3" applyFont="1" applyFill="1" applyBorder="1" applyAlignment="1">
      <alignment wrapText="1"/>
    </xf>
    <xf numFmtId="0" fontId="12" fillId="8" borderId="9" xfId="3" applyFont="1" applyFill="1" applyBorder="1" applyAlignment="1">
      <alignment vertical="top"/>
    </xf>
    <xf numFmtId="0" fontId="12" fillId="8" borderId="0" xfId="3" applyFont="1" applyFill="1" applyBorder="1" applyAlignment="1">
      <alignment horizontal="left"/>
    </xf>
    <xf numFmtId="0" fontId="4" fillId="8" borderId="0" xfId="3" applyFont="1" applyFill="1" applyBorder="1" applyAlignment="1">
      <alignment wrapText="1"/>
    </xf>
    <xf numFmtId="0" fontId="43" fillId="8" borderId="0" xfId="3" applyFont="1" applyFill="1" applyBorder="1"/>
    <xf numFmtId="171" fontId="4" fillId="8" borderId="0" xfId="3" applyNumberFormat="1" applyFont="1" applyFill="1" applyBorder="1" applyAlignment="1" applyProtection="1">
      <alignment horizontal="right"/>
    </xf>
    <xf numFmtId="171" fontId="4" fillId="8" borderId="4" xfId="3" applyNumberFormat="1" applyFont="1" applyFill="1" applyBorder="1" applyAlignment="1" applyProtection="1">
      <alignment horizontal="right"/>
    </xf>
    <xf numFmtId="0" fontId="4" fillId="8" borderId="0" xfId="3" applyFont="1" applyFill="1" applyBorder="1" applyAlignment="1">
      <alignment horizontal="left"/>
    </xf>
    <xf numFmtId="0" fontId="19" fillId="8" borderId="0" xfId="3" applyFont="1" applyFill="1" applyBorder="1" applyAlignment="1" applyProtection="1">
      <alignment horizontal="center" vertical="center" wrapText="1"/>
    </xf>
    <xf numFmtId="0" fontId="19" fillId="8" borderId="4" xfId="3" applyFont="1" applyFill="1" applyBorder="1" applyAlignment="1" applyProtection="1">
      <alignment horizontal="center" vertical="center" wrapText="1"/>
    </xf>
    <xf numFmtId="0" fontId="40" fillId="8" borderId="0" xfId="3" applyFont="1" applyFill="1" applyBorder="1"/>
    <xf numFmtId="0" fontId="12" fillId="8" borderId="51" xfId="3" applyFont="1" applyFill="1" applyBorder="1" applyAlignment="1" applyProtection="1">
      <alignment horizontal="center" vertical="center"/>
      <protection locked="0"/>
    </xf>
    <xf numFmtId="0" fontId="12" fillId="8" borderId="52" xfId="3" applyFont="1" applyFill="1" applyBorder="1" applyAlignment="1" applyProtection="1">
      <alignment horizontal="center" vertical="center"/>
      <protection locked="0"/>
    </xf>
    <xf numFmtId="0" fontId="4" fillId="8" borderId="0" xfId="3" applyFont="1" applyFill="1" applyBorder="1" applyAlignment="1">
      <alignment vertical="top"/>
    </xf>
    <xf numFmtId="0" fontId="4" fillId="8" borderId="0" xfId="3" applyFont="1" applyFill="1" applyBorder="1"/>
    <xf numFmtId="0" fontId="4" fillId="8" borderId="2" xfId="3" applyNumberFormat="1" applyFont="1" applyFill="1" applyBorder="1" applyAlignment="1">
      <alignment horizontal="center"/>
    </xf>
    <xf numFmtId="0" fontId="4" fillId="8" borderId="0" xfId="3" applyFont="1" applyFill="1" applyBorder="1" applyAlignment="1">
      <alignment horizontal="center"/>
    </xf>
    <xf numFmtId="0" fontId="4" fillId="8" borderId="0" xfId="3" applyFont="1" applyFill="1" applyBorder="1" applyAlignment="1"/>
    <xf numFmtId="0" fontId="16" fillId="8" borderId="0" xfId="3" applyFont="1" applyFill="1" applyBorder="1"/>
    <xf numFmtId="0" fontId="8" fillId="8" borderId="9" xfId="3" applyFont="1" applyFill="1" applyBorder="1"/>
    <xf numFmtId="49" fontId="4" fillId="8" borderId="0" xfId="3" applyNumberFormat="1" applyFont="1" applyFill="1" applyBorder="1" applyAlignment="1" applyProtection="1"/>
    <xf numFmtId="0" fontId="8" fillId="8" borderId="0" xfId="3" applyFont="1" applyFill="1" applyBorder="1" applyAlignment="1">
      <alignment horizontal="left"/>
    </xf>
    <xf numFmtId="0" fontId="8" fillId="8" borderId="0" xfId="3" applyFont="1" applyFill="1" applyBorder="1" applyAlignment="1">
      <alignment horizontal="right"/>
    </xf>
    <xf numFmtId="0" fontId="11" fillId="14" borderId="50" xfId="3" applyFont="1" applyFill="1" applyBorder="1" applyAlignment="1" applyProtection="1">
      <alignment horizontal="center"/>
      <protection locked="0"/>
    </xf>
    <xf numFmtId="0" fontId="0" fillId="8" borderId="0" xfId="0" applyFill="1"/>
    <xf numFmtId="172" fontId="88" fillId="8" borderId="0" xfId="4" applyNumberFormat="1" applyFont="1" applyFill="1" applyBorder="1" applyAlignment="1">
      <alignment vertical="center"/>
    </xf>
    <xf numFmtId="172" fontId="89" fillId="8" borderId="0" xfId="4" applyNumberFormat="1" applyFont="1" applyFill="1" applyAlignment="1">
      <alignment vertical="center"/>
    </xf>
    <xf numFmtId="172" fontId="88" fillId="8" borderId="23" xfId="4" applyNumberFormat="1" applyFont="1" applyFill="1" applyBorder="1"/>
    <xf numFmtId="172" fontId="88" fillId="8" borderId="24" xfId="4" applyNumberFormat="1" applyFont="1" applyFill="1" applyBorder="1" applyAlignment="1">
      <alignment horizontal="center"/>
    </xf>
    <xf numFmtId="172" fontId="90" fillId="8" borderId="24" xfId="4" applyNumberFormat="1" applyFont="1" applyFill="1" applyBorder="1" applyAlignment="1">
      <alignment horizontal="center"/>
    </xf>
    <xf numFmtId="172" fontId="88" fillId="8" borderId="12" xfId="4" applyNumberFormat="1" applyFont="1" applyFill="1" applyBorder="1" applyAlignment="1">
      <alignment horizontal="center"/>
    </xf>
    <xf numFmtId="172" fontId="89" fillId="8" borderId="0" xfId="4" applyNumberFormat="1" applyFont="1" applyFill="1"/>
    <xf numFmtId="172" fontId="88" fillId="8" borderId="9" xfId="4" applyNumberFormat="1" applyFont="1" applyFill="1" applyBorder="1" applyAlignment="1">
      <alignment vertical="center"/>
    </xf>
    <xf numFmtId="172" fontId="90" fillId="8" borderId="0" xfId="4" applyNumberFormat="1" applyFont="1" applyFill="1" applyBorder="1" applyAlignment="1">
      <alignment vertical="center"/>
    </xf>
    <xf numFmtId="172" fontId="90" fillId="8" borderId="0" xfId="4" applyNumberFormat="1" applyFont="1" applyFill="1" applyBorder="1" applyAlignment="1">
      <alignment horizontal="center" vertical="center"/>
    </xf>
    <xf numFmtId="172" fontId="90" fillId="8" borderId="33" xfId="4" applyNumberFormat="1" applyFont="1" applyFill="1" applyBorder="1" applyAlignment="1" applyProtection="1">
      <alignment vertical="center"/>
    </xf>
    <xf numFmtId="172" fontId="88" fillId="8" borderId="4" xfId="4" applyNumberFormat="1" applyFont="1" applyFill="1" applyBorder="1" applyAlignment="1">
      <alignment vertical="center"/>
    </xf>
    <xf numFmtId="172" fontId="88" fillId="8" borderId="9" xfId="4" applyNumberFormat="1" applyFont="1" applyFill="1" applyBorder="1"/>
    <xf numFmtId="172" fontId="88" fillId="8" borderId="0" xfId="4" applyNumberFormat="1" applyFont="1" applyFill="1" applyBorder="1"/>
    <xf numFmtId="172" fontId="90" fillId="8" borderId="0" xfId="4" applyNumberFormat="1" applyFont="1" applyFill="1" applyBorder="1" applyAlignment="1">
      <alignment horizontal="center"/>
    </xf>
    <xf numFmtId="172" fontId="88" fillId="8" borderId="4" xfId="4" applyNumberFormat="1" applyFont="1" applyFill="1" applyBorder="1"/>
    <xf numFmtId="172" fontId="90" fillId="8" borderId="0" xfId="4" applyNumberFormat="1" applyFont="1" applyFill="1" applyBorder="1"/>
    <xf numFmtId="172" fontId="90" fillId="8" borderId="33" xfId="4" applyNumberFormat="1" applyFont="1" applyFill="1" applyBorder="1" applyAlignment="1">
      <alignment vertical="center"/>
    </xf>
    <xf numFmtId="172" fontId="91" fillId="8" borderId="0" xfId="0" applyNumberFormat="1" applyFont="1" applyFill="1" applyBorder="1" applyAlignment="1">
      <alignment vertical="top"/>
    </xf>
    <xf numFmtId="172" fontId="91" fillId="8" borderId="0" xfId="4" applyNumberFormat="1" applyFont="1" applyFill="1" applyBorder="1" applyAlignment="1">
      <alignment horizontal="center" vertical="center" wrapText="1"/>
    </xf>
    <xf numFmtId="172" fontId="92" fillId="8" borderId="0" xfId="4" applyNumberFormat="1" applyFont="1" applyFill="1" applyBorder="1" applyAlignment="1">
      <alignment vertical="center"/>
    </xf>
    <xf numFmtId="172" fontId="92" fillId="8" borderId="33" xfId="4" applyNumberFormat="1" applyFont="1" applyFill="1" applyBorder="1" applyAlignment="1">
      <alignment vertical="center"/>
    </xf>
    <xf numFmtId="173" fontId="90" fillId="8" borderId="33" xfId="4" applyNumberFormat="1" applyFont="1" applyFill="1" applyBorder="1" applyAlignment="1">
      <alignment vertical="center"/>
    </xf>
    <xf numFmtId="172" fontId="89" fillId="8" borderId="0" xfId="4" applyNumberFormat="1" applyFont="1" applyFill="1" applyBorder="1" applyAlignment="1">
      <alignment vertical="center"/>
    </xf>
    <xf numFmtId="172" fontId="91" fillId="8" borderId="0" xfId="4" applyNumberFormat="1" applyFont="1" applyFill="1" applyBorder="1" applyAlignment="1">
      <alignment vertical="center"/>
    </xf>
    <xf numFmtId="173" fontId="90" fillId="8" borderId="0" xfId="4" applyNumberFormat="1" applyFont="1" applyFill="1" applyBorder="1" applyAlignment="1">
      <alignment vertical="center"/>
    </xf>
    <xf numFmtId="172" fontId="88" fillId="8" borderId="10" xfId="4" applyNumberFormat="1" applyFont="1" applyFill="1" applyBorder="1"/>
    <xf numFmtId="172" fontId="88" fillId="8" borderId="7" xfId="4" applyNumberFormat="1" applyFont="1" applyFill="1" applyBorder="1" applyAlignment="1">
      <alignment wrapText="1"/>
    </xf>
    <xf numFmtId="172" fontId="88" fillId="8" borderId="7" xfId="4" applyNumberFormat="1" applyFont="1" applyFill="1" applyBorder="1"/>
    <xf numFmtId="172" fontId="90" fillId="8" borderId="7" xfId="4" applyNumberFormat="1" applyFont="1" applyFill="1" applyBorder="1" applyAlignment="1">
      <alignment horizontal="center"/>
    </xf>
    <xf numFmtId="172" fontId="88" fillId="8" borderId="19" xfId="4" applyNumberFormat="1" applyFont="1" applyFill="1" applyBorder="1"/>
    <xf numFmtId="172" fontId="89" fillId="8" borderId="0" xfId="4" applyNumberFormat="1" applyFont="1" applyFill="1" applyBorder="1"/>
    <xf numFmtId="172" fontId="93" fillId="8" borderId="0" xfId="4" applyNumberFormat="1" applyFont="1" applyFill="1" applyAlignment="1">
      <alignment horizontal="center"/>
    </xf>
    <xf numFmtId="172" fontId="88" fillId="11" borderId="0" xfId="4" applyNumberFormat="1" applyFont="1" applyFill="1" applyBorder="1" applyAlignment="1" applyProtection="1">
      <alignment vertical="center"/>
      <protection locked="0"/>
    </xf>
    <xf numFmtId="0" fontId="8" fillId="8" borderId="0" xfId="3" applyFill="1" applyAlignment="1">
      <alignment vertical="center"/>
    </xf>
    <xf numFmtId="0" fontId="8" fillId="8" borderId="9" xfId="3" applyFill="1" applyBorder="1" applyAlignment="1" applyProtection="1">
      <alignment vertical="center"/>
    </xf>
    <xf numFmtId="0" fontId="8" fillId="8" borderId="0" xfId="3" applyFill="1" applyBorder="1" applyAlignment="1" applyProtection="1">
      <alignment vertical="center"/>
    </xf>
    <xf numFmtId="0" fontId="11" fillId="8" borderId="0" xfId="3" applyFont="1" applyFill="1" applyBorder="1" applyAlignment="1" applyProtection="1">
      <alignment horizontal="center" vertical="center"/>
    </xf>
    <xf numFmtId="0" fontId="11" fillId="8" borderId="4" xfId="3" applyFont="1" applyFill="1" applyBorder="1" applyAlignment="1" applyProtection="1">
      <alignment vertical="center"/>
    </xf>
    <xf numFmtId="0" fontId="5" fillId="8" borderId="9" xfId="3" applyFont="1" applyFill="1" applyBorder="1" applyAlignment="1" applyProtection="1">
      <alignment vertical="center"/>
    </xf>
    <xf numFmtId="164" fontId="14" fillId="8" borderId="4" xfId="3" applyNumberFormat="1" applyFont="1" applyFill="1" applyBorder="1" applyAlignment="1" applyProtection="1">
      <alignment vertical="center"/>
    </xf>
    <xf numFmtId="0" fontId="11" fillId="8" borderId="9" xfId="3" applyFont="1" applyFill="1" applyBorder="1" applyAlignment="1" applyProtection="1">
      <alignment vertical="center"/>
    </xf>
    <xf numFmtId="0" fontId="15" fillId="8" borderId="9" xfId="3" applyFont="1" applyFill="1" applyBorder="1" applyAlignment="1" applyProtection="1">
      <alignment vertical="center"/>
    </xf>
    <xf numFmtId="0" fontId="5" fillId="8" borderId="0" xfId="3" applyFont="1" applyFill="1" applyBorder="1" applyAlignment="1" applyProtection="1">
      <alignment vertical="center"/>
    </xf>
    <xf numFmtId="0" fontId="5" fillId="8" borderId="0" xfId="3" applyFont="1" applyFill="1" applyAlignment="1">
      <alignment vertical="center"/>
    </xf>
    <xf numFmtId="164" fontId="11" fillId="8" borderId="4" xfId="3" applyNumberFormat="1" applyFont="1" applyFill="1" applyBorder="1" applyAlignment="1" applyProtection="1">
      <alignment vertical="center"/>
    </xf>
    <xf numFmtId="0" fontId="5" fillId="8" borderId="10" xfId="3" applyFont="1" applyFill="1" applyBorder="1" applyAlignment="1">
      <alignment vertical="center"/>
    </xf>
    <xf numFmtId="0" fontId="5" fillId="8" borderId="7" xfId="3" applyFont="1" applyFill="1" applyBorder="1" applyAlignment="1">
      <alignment vertical="center"/>
    </xf>
    <xf numFmtId="0" fontId="5" fillId="8" borderId="7" xfId="3" applyFont="1" applyFill="1" applyBorder="1" applyAlignment="1" applyProtection="1">
      <alignment vertical="center"/>
    </xf>
    <xf numFmtId="0" fontId="11" fillId="8" borderId="7" xfId="3" applyFont="1" applyFill="1" applyBorder="1" applyAlignment="1" applyProtection="1">
      <alignment horizontal="center" vertical="center"/>
    </xf>
    <xf numFmtId="164" fontId="11" fillId="8" borderId="19" xfId="3" applyNumberFormat="1" applyFont="1" applyFill="1" applyBorder="1" applyAlignment="1" applyProtection="1">
      <alignment vertical="center"/>
    </xf>
    <xf numFmtId="0" fontId="11" fillId="8" borderId="0" xfId="3" applyFont="1" applyFill="1" applyAlignment="1">
      <alignment horizontal="center" vertical="center"/>
    </xf>
    <xf numFmtId="0" fontId="11" fillId="8" borderId="0" xfId="3" applyFont="1" applyFill="1" applyAlignment="1">
      <alignment vertical="center"/>
    </xf>
    <xf numFmtId="0" fontId="5" fillId="11" borderId="2" xfId="3" applyFont="1" applyFill="1" applyBorder="1" applyAlignment="1" applyProtection="1">
      <alignment vertical="center"/>
      <protection locked="0"/>
    </xf>
    <xf numFmtId="0" fontId="11" fillId="11" borderId="2" xfId="3" applyFont="1" applyFill="1" applyBorder="1" applyAlignment="1" applyProtection="1">
      <alignment horizontal="center" vertical="center"/>
      <protection locked="0"/>
    </xf>
    <xf numFmtId="164" fontId="11" fillId="11" borderId="28" xfId="3" applyNumberFormat="1" applyFont="1" applyFill="1" applyBorder="1" applyAlignment="1" applyProtection="1">
      <alignment vertical="center"/>
      <protection locked="0"/>
    </xf>
    <xf numFmtId="0" fontId="5" fillId="11" borderId="67" xfId="3" applyFont="1" applyFill="1" applyBorder="1" applyAlignment="1" applyProtection="1">
      <alignment vertical="center"/>
      <protection locked="0"/>
    </xf>
    <xf numFmtId="0" fontId="11" fillId="11" borderId="67" xfId="3" applyFont="1" applyFill="1" applyBorder="1" applyAlignment="1" applyProtection="1">
      <alignment horizontal="center" vertical="center"/>
      <protection locked="0"/>
    </xf>
    <xf numFmtId="164" fontId="11" fillId="11" borderId="52" xfId="3" applyNumberFormat="1" applyFont="1" applyFill="1" applyBorder="1" applyAlignment="1" applyProtection="1">
      <alignment vertical="center"/>
      <protection locked="0"/>
    </xf>
    <xf numFmtId="0" fontId="11" fillId="11" borderId="52" xfId="3" applyFont="1" applyFill="1" applyBorder="1" applyAlignment="1" applyProtection="1">
      <alignment vertical="center"/>
      <protection locked="0"/>
    </xf>
    <xf numFmtId="0" fontId="11" fillId="11" borderId="28" xfId="3" applyFont="1" applyFill="1" applyBorder="1" applyAlignment="1" applyProtection="1">
      <alignment vertical="center"/>
      <protection locked="0"/>
    </xf>
    <xf numFmtId="0" fontId="4" fillId="8" borderId="38" xfId="0" applyFont="1" applyFill="1" applyBorder="1" applyAlignment="1" applyProtection="1">
      <alignment horizontal="right" vertical="center"/>
      <protection hidden="1"/>
    </xf>
    <xf numFmtId="0" fontId="4" fillId="8" borderId="0" xfId="0" applyFont="1" applyFill="1" applyBorder="1" applyAlignment="1" applyProtection="1">
      <alignment horizontal="right" vertical="center"/>
      <protection hidden="1"/>
    </xf>
    <xf numFmtId="0" fontId="31" fillId="8" borderId="0" xfId="0" applyFont="1" applyFill="1" applyBorder="1" applyAlignment="1" applyProtection="1">
      <alignment horizontal="center"/>
      <protection hidden="1"/>
    </xf>
    <xf numFmtId="0" fontId="19" fillId="7" borderId="35" xfId="0" applyFont="1" applyFill="1" applyBorder="1" applyAlignment="1" applyProtection="1">
      <alignment horizontal="center" vertical="center" wrapText="1"/>
      <protection locked="0"/>
    </xf>
    <xf numFmtId="0" fontId="19" fillId="7" borderId="74" xfId="0" applyFont="1" applyFill="1" applyBorder="1" applyAlignment="1" applyProtection="1">
      <alignment horizontal="center" vertical="center" wrapText="1"/>
      <protection locked="0"/>
    </xf>
    <xf numFmtId="0" fontId="19" fillId="7" borderId="14" xfId="0" applyFont="1" applyFill="1" applyBorder="1" applyAlignment="1" applyProtection="1">
      <alignment horizontal="center" vertical="center" wrapText="1"/>
      <protection locked="0"/>
    </xf>
    <xf numFmtId="0" fontId="19" fillId="7" borderId="75" xfId="0" applyFont="1" applyFill="1" applyBorder="1" applyAlignment="1" applyProtection="1">
      <alignment horizontal="center" vertical="center" wrapText="1"/>
      <protection locked="0"/>
    </xf>
    <xf numFmtId="0" fontId="12" fillId="8" borderId="38" xfId="0" applyFont="1" applyFill="1" applyBorder="1" applyAlignment="1" applyProtection="1">
      <alignment horizontal="right" vertical="center"/>
      <protection hidden="1"/>
    </xf>
    <xf numFmtId="0" fontId="12" fillId="8" borderId="0" xfId="0" applyFont="1" applyFill="1" applyBorder="1" applyAlignment="1" applyProtection="1">
      <alignment horizontal="right" vertical="center"/>
      <protection hidden="1"/>
    </xf>
    <xf numFmtId="49" fontId="4" fillId="7" borderId="14" xfId="0" applyNumberFormat="1" applyFont="1" applyFill="1" applyBorder="1" applyAlignment="1" applyProtection="1">
      <alignment horizontal="left" vertical="center"/>
      <protection locked="0"/>
    </xf>
    <xf numFmtId="0" fontId="19" fillId="7" borderId="41" xfId="0" applyFont="1" applyFill="1" applyBorder="1" applyAlignment="1" applyProtection="1">
      <alignment horizontal="left" wrapText="1"/>
      <protection locked="0"/>
    </xf>
    <xf numFmtId="0" fontId="19" fillId="7" borderId="14" xfId="0" applyFont="1" applyFill="1" applyBorder="1" applyAlignment="1" applyProtection="1">
      <alignment horizontal="left" wrapText="1"/>
      <protection locked="0"/>
    </xf>
    <xf numFmtId="0" fontId="14" fillId="4" borderId="38" xfId="0" applyFont="1" applyFill="1" applyBorder="1" applyAlignment="1" applyProtection="1">
      <alignment horizontal="center" vertical="center" wrapText="1"/>
      <protection locked="0"/>
    </xf>
    <xf numFmtId="0" fontId="14" fillId="4" borderId="0" xfId="0" applyFont="1" applyFill="1" applyBorder="1" applyAlignment="1" applyProtection="1">
      <alignment horizontal="center" vertical="center" wrapText="1"/>
      <protection locked="0"/>
    </xf>
    <xf numFmtId="0" fontId="14" fillId="4" borderId="37" xfId="0" applyFont="1" applyFill="1" applyBorder="1" applyAlignment="1" applyProtection="1">
      <alignment horizontal="center" vertical="center" wrapText="1"/>
      <protection locked="0"/>
    </xf>
    <xf numFmtId="0" fontId="20" fillId="7" borderId="38" xfId="0" applyFont="1" applyFill="1" applyBorder="1" applyAlignment="1" applyProtection="1">
      <alignment horizontal="center" wrapText="1"/>
      <protection locked="0"/>
    </xf>
    <xf numFmtId="0" fontId="20" fillId="7" borderId="0" xfId="0" applyFont="1" applyFill="1" applyBorder="1" applyAlignment="1" applyProtection="1">
      <alignment horizontal="center" wrapText="1"/>
      <protection locked="0"/>
    </xf>
    <xf numFmtId="0" fontId="75" fillId="7" borderId="0" xfId="1" applyFont="1" applyFill="1" applyBorder="1" applyAlignment="1" applyProtection="1">
      <alignment horizontal="center" wrapText="1"/>
      <protection locked="0"/>
    </xf>
    <xf numFmtId="0" fontId="7" fillId="8" borderId="39" xfId="0" applyFont="1" applyFill="1" applyBorder="1" applyAlignment="1" applyProtection="1">
      <alignment horizontal="center" vertical="top"/>
      <protection hidden="1"/>
    </xf>
    <xf numFmtId="0" fontId="7" fillId="8" borderId="38" xfId="0" applyFont="1" applyFill="1" applyBorder="1" applyAlignment="1" applyProtection="1">
      <alignment horizontal="center" vertical="top"/>
      <protection hidden="1"/>
    </xf>
    <xf numFmtId="0" fontId="53" fillId="8" borderId="0" xfId="0" applyFont="1" applyFill="1" applyBorder="1" applyAlignment="1" applyProtection="1">
      <alignment horizontal="center"/>
      <protection hidden="1"/>
    </xf>
    <xf numFmtId="0" fontId="20" fillId="7" borderId="37" xfId="0" applyFont="1" applyFill="1" applyBorder="1" applyAlignment="1" applyProtection="1">
      <alignment horizontal="center" wrapText="1"/>
      <protection locked="0"/>
    </xf>
    <xf numFmtId="0" fontId="53" fillId="8" borderId="0" xfId="0" applyFont="1" applyFill="1" applyBorder="1" applyAlignment="1" applyProtection="1">
      <alignment horizontal="center" vertical="center"/>
      <protection hidden="1"/>
    </xf>
    <xf numFmtId="0" fontId="53" fillId="8" borderId="37" xfId="0" applyFont="1" applyFill="1" applyBorder="1" applyAlignment="1" applyProtection="1">
      <alignment horizontal="center" vertical="center"/>
      <protection hidden="1"/>
    </xf>
    <xf numFmtId="0" fontId="7" fillId="8" borderId="76" xfId="0" applyFont="1" applyFill="1" applyBorder="1" applyAlignment="1" applyProtection="1">
      <alignment horizontal="right" vertical="center"/>
      <protection hidden="1"/>
    </xf>
    <xf numFmtId="0" fontId="7" fillId="8" borderId="15" xfId="0" applyFont="1" applyFill="1" applyBorder="1" applyAlignment="1" applyProtection="1">
      <alignment horizontal="right" vertical="center"/>
      <protection hidden="1"/>
    </xf>
    <xf numFmtId="0" fontId="28" fillId="8" borderId="0" xfId="0" applyFont="1" applyFill="1" applyBorder="1" applyAlignment="1" applyProtection="1">
      <alignment horizontal="center"/>
      <protection hidden="1"/>
    </xf>
    <xf numFmtId="0" fontId="28" fillId="8" borderId="37" xfId="0" applyFont="1" applyFill="1" applyBorder="1" applyAlignment="1" applyProtection="1">
      <alignment horizontal="center"/>
      <protection hidden="1"/>
    </xf>
    <xf numFmtId="0" fontId="75" fillId="7" borderId="14" xfId="1" applyFont="1" applyFill="1" applyBorder="1" applyAlignment="1" applyProtection="1">
      <alignment horizontal="center" wrapText="1"/>
      <protection locked="0"/>
    </xf>
    <xf numFmtId="0" fontId="20" fillId="7" borderId="14" xfId="0" applyFont="1" applyFill="1" applyBorder="1" applyAlignment="1" applyProtection="1">
      <alignment horizontal="center" wrapText="1"/>
      <protection locked="0"/>
    </xf>
    <xf numFmtId="0" fontId="20" fillId="7" borderId="42" xfId="0" applyFont="1" applyFill="1" applyBorder="1" applyAlignment="1" applyProtection="1">
      <alignment horizontal="center" wrapText="1"/>
      <protection locked="0"/>
    </xf>
    <xf numFmtId="0" fontId="29" fillId="7" borderId="14" xfId="0" applyFont="1" applyFill="1" applyBorder="1" applyAlignment="1" applyProtection="1">
      <alignment horizontal="center" wrapText="1"/>
      <protection locked="0"/>
    </xf>
    <xf numFmtId="0" fontId="10" fillId="8" borderId="72" xfId="0" applyFont="1" applyFill="1" applyBorder="1" applyAlignment="1" applyProtection="1">
      <alignment horizontal="center" vertical="center"/>
      <protection hidden="1"/>
    </xf>
    <xf numFmtId="0" fontId="10" fillId="8" borderId="17" xfId="0" applyFont="1" applyFill="1" applyBorder="1" applyAlignment="1" applyProtection="1">
      <alignment horizontal="center" vertical="center"/>
      <protection hidden="1"/>
    </xf>
    <xf numFmtId="0" fontId="10" fillId="8" borderId="73" xfId="0" applyFont="1" applyFill="1" applyBorder="1" applyAlignment="1" applyProtection="1">
      <alignment horizontal="center" vertical="center"/>
      <protection hidden="1"/>
    </xf>
    <xf numFmtId="0" fontId="4" fillId="8" borderId="38" xfId="0" applyFont="1" applyFill="1" applyBorder="1" applyAlignment="1" applyProtection="1">
      <alignment horizontal="center"/>
      <protection hidden="1"/>
    </xf>
    <xf numFmtId="0" fontId="4" fillId="8" borderId="0" xfId="0" applyFont="1" applyFill="1" applyBorder="1" applyAlignment="1" applyProtection="1">
      <alignment horizontal="center"/>
      <protection hidden="1"/>
    </xf>
    <xf numFmtId="0" fontId="4" fillId="8" borderId="37" xfId="0" applyFont="1" applyFill="1" applyBorder="1" applyAlignment="1" applyProtection="1">
      <alignment horizontal="center"/>
      <protection hidden="1"/>
    </xf>
    <xf numFmtId="0" fontId="11" fillId="8" borderId="38" xfId="0" applyFont="1" applyFill="1" applyBorder="1" applyAlignment="1" applyProtection="1">
      <alignment horizontal="center" vertical="center"/>
      <protection hidden="1"/>
    </xf>
    <xf numFmtId="0" fontId="11" fillId="8" borderId="0" xfId="0" applyFont="1" applyFill="1" applyBorder="1" applyAlignment="1" applyProtection="1">
      <alignment horizontal="center" vertical="center"/>
      <protection hidden="1"/>
    </xf>
    <xf numFmtId="0" fontId="11" fillId="8" borderId="37" xfId="0" applyFont="1" applyFill="1" applyBorder="1" applyAlignment="1" applyProtection="1">
      <alignment horizontal="center" vertical="center"/>
      <protection hidden="1"/>
    </xf>
    <xf numFmtId="0" fontId="19" fillId="7" borderId="14" xfId="0" applyFont="1" applyFill="1" applyBorder="1" applyAlignment="1" applyProtection="1">
      <alignment horizontal="center" wrapText="1"/>
      <protection locked="0"/>
    </xf>
    <xf numFmtId="0" fontId="19" fillId="7" borderId="42" xfId="0" applyFont="1" applyFill="1" applyBorder="1" applyAlignment="1" applyProtection="1">
      <alignment horizontal="center" wrapText="1"/>
      <protection locked="0"/>
    </xf>
    <xf numFmtId="0" fontId="28" fillId="8" borderId="0" xfId="0" applyFont="1" applyFill="1" applyBorder="1" applyAlignment="1" applyProtection="1">
      <alignment horizontal="center" vertical="top"/>
      <protection hidden="1"/>
    </xf>
    <xf numFmtId="0" fontId="53" fillId="8" borderId="38" xfId="0" applyFont="1" applyFill="1" applyBorder="1" applyAlignment="1" applyProtection="1">
      <alignment horizontal="center"/>
      <protection hidden="1"/>
    </xf>
    <xf numFmtId="0" fontId="28" fillId="8" borderId="38" xfId="0" applyFont="1" applyFill="1" applyBorder="1" applyAlignment="1" applyProtection="1">
      <alignment horizontal="center"/>
      <protection hidden="1"/>
    </xf>
    <xf numFmtId="0" fontId="28" fillId="8" borderId="38" xfId="0" applyFont="1" applyFill="1" applyBorder="1" applyAlignment="1" applyProtection="1">
      <alignment horizontal="center" vertical="top"/>
      <protection hidden="1"/>
    </xf>
    <xf numFmtId="0" fontId="74" fillId="8" borderId="38" xfId="0" applyFont="1" applyFill="1" applyBorder="1" applyAlignment="1" applyProtection="1">
      <alignment horizontal="center" vertical="center"/>
      <protection hidden="1"/>
    </xf>
    <xf numFmtId="0" fontId="74" fillId="8" borderId="0" xfId="0" applyFont="1" applyFill="1" applyBorder="1" applyAlignment="1" applyProtection="1">
      <alignment horizontal="center" vertical="center"/>
      <protection hidden="1"/>
    </xf>
    <xf numFmtId="0" fontId="74" fillId="8" borderId="37" xfId="0" applyFont="1" applyFill="1" applyBorder="1" applyAlignment="1" applyProtection="1">
      <alignment horizontal="center" vertical="center"/>
      <protection hidden="1"/>
    </xf>
    <xf numFmtId="0" fontId="5" fillId="8" borderId="38" xfId="0" applyFont="1" applyFill="1" applyBorder="1" applyAlignment="1" applyProtection="1">
      <alignment horizontal="center" vertical="center"/>
      <protection hidden="1"/>
    </xf>
    <xf numFmtId="0" fontId="5" fillId="8" borderId="0" xfId="0" applyFont="1" applyFill="1" applyBorder="1" applyAlignment="1" applyProtection="1">
      <alignment horizontal="center" vertical="center"/>
      <protection hidden="1"/>
    </xf>
    <xf numFmtId="0" fontId="5" fillId="8" borderId="37" xfId="0" applyFont="1" applyFill="1" applyBorder="1" applyAlignment="1" applyProtection="1">
      <alignment horizontal="center" vertical="center"/>
      <protection hidden="1"/>
    </xf>
    <xf numFmtId="0" fontId="19" fillId="7" borderId="0" xfId="0" applyFont="1" applyFill="1" applyBorder="1" applyAlignment="1" applyProtection="1">
      <alignment horizontal="center"/>
      <protection locked="0"/>
    </xf>
    <xf numFmtId="0" fontId="19" fillId="7" borderId="37" xfId="0" applyFont="1" applyFill="1" applyBorder="1" applyAlignment="1" applyProtection="1">
      <alignment horizontal="center"/>
      <protection locked="0"/>
    </xf>
    <xf numFmtId="0" fontId="19" fillId="7" borderId="40" xfId="0" applyFont="1" applyFill="1" applyBorder="1" applyAlignment="1" applyProtection="1">
      <alignment horizontal="center" vertical="center" wrapText="1"/>
      <protection locked="0"/>
    </xf>
    <xf numFmtId="0" fontId="19" fillId="7" borderId="42" xfId="0" applyFont="1" applyFill="1" applyBorder="1" applyAlignment="1" applyProtection="1">
      <alignment horizontal="center" vertical="center" wrapText="1"/>
      <protection locked="0"/>
    </xf>
    <xf numFmtId="0" fontId="7" fillId="8" borderId="14" xfId="0" applyFont="1" applyFill="1" applyBorder="1" applyAlignment="1" applyProtection="1">
      <alignment horizontal="center" vertical="center"/>
      <protection hidden="1"/>
    </xf>
    <xf numFmtId="0" fontId="7" fillId="8" borderId="42" xfId="0" applyFont="1" applyFill="1" applyBorder="1" applyAlignment="1" applyProtection="1">
      <alignment horizontal="center" vertical="center"/>
      <protection hidden="1"/>
    </xf>
    <xf numFmtId="0" fontId="20" fillId="7" borderId="41" xfId="0" applyFont="1" applyFill="1" applyBorder="1" applyAlignment="1" applyProtection="1">
      <alignment horizontal="left" wrapText="1"/>
      <protection locked="0"/>
    </xf>
    <xf numFmtId="0" fontId="20" fillId="7" borderId="14" xfId="0" applyFont="1" applyFill="1" applyBorder="1" applyAlignment="1" applyProtection="1">
      <alignment horizontal="left" wrapText="1"/>
      <protection locked="0"/>
    </xf>
    <xf numFmtId="0" fontId="51" fillId="8" borderId="0" xfId="0" applyFont="1" applyFill="1" applyBorder="1" applyAlignment="1" applyProtection="1">
      <alignment horizontal="center" vertical="center"/>
      <protection hidden="1"/>
    </xf>
    <xf numFmtId="0" fontId="51" fillId="8" borderId="37" xfId="0" applyFont="1" applyFill="1" applyBorder="1" applyAlignment="1" applyProtection="1">
      <alignment horizontal="center" vertical="center"/>
      <protection hidden="1"/>
    </xf>
    <xf numFmtId="0" fontId="19" fillId="7" borderId="71" xfId="0" applyFont="1" applyFill="1" applyBorder="1" applyAlignment="1" applyProtection="1">
      <alignment horizontal="center"/>
      <protection locked="0"/>
    </xf>
    <xf numFmtId="0" fontId="19" fillId="7" borderId="35" xfId="0" applyFont="1" applyFill="1" applyBorder="1" applyAlignment="1" applyProtection="1">
      <alignment horizontal="center" vertical="center"/>
      <protection locked="0"/>
    </xf>
    <xf numFmtId="0" fontId="19" fillId="7" borderId="40" xfId="0" applyFont="1" applyFill="1" applyBorder="1" applyAlignment="1" applyProtection="1">
      <alignment horizontal="center" vertical="center"/>
      <protection locked="0"/>
    </xf>
    <xf numFmtId="0" fontId="19" fillId="7" borderId="14" xfId="0" applyFont="1" applyFill="1" applyBorder="1" applyAlignment="1" applyProtection="1">
      <alignment horizontal="center" vertical="center"/>
      <protection locked="0"/>
    </xf>
    <xf numFmtId="0" fontId="19" fillId="7" borderId="42" xfId="0" applyFont="1" applyFill="1" applyBorder="1" applyAlignment="1" applyProtection="1">
      <alignment horizontal="center" vertical="center"/>
      <protection locked="0"/>
    </xf>
    <xf numFmtId="0" fontId="27" fillId="7" borderId="14" xfId="0" applyFont="1" applyFill="1" applyBorder="1" applyAlignment="1" applyProtection="1">
      <alignment horizontal="center" wrapText="1"/>
      <protection locked="0"/>
    </xf>
    <xf numFmtId="0" fontId="0" fillId="8" borderId="35" xfId="0" applyFill="1" applyBorder="1" applyAlignment="1" applyProtection="1">
      <alignment horizontal="center" vertical="top" wrapText="1"/>
      <protection hidden="1"/>
    </xf>
    <xf numFmtId="0" fontId="0" fillId="8" borderId="0" xfId="0" applyFill="1" applyBorder="1" applyAlignment="1" applyProtection="1">
      <alignment horizontal="center" vertical="top" wrapText="1"/>
      <protection hidden="1"/>
    </xf>
    <xf numFmtId="0" fontId="29" fillId="8" borderId="0" xfId="0" applyFont="1" applyFill="1" applyBorder="1" applyAlignment="1" applyProtection="1">
      <alignment horizontal="center" vertical="center"/>
    </xf>
    <xf numFmtId="0" fontId="21" fillId="14" borderId="14" xfId="0" applyFont="1" applyFill="1" applyBorder="1" applyAlignment="1" applyProtection="1">
      <alignment horizontal="center" wrapText="1"/>
      <protection locked="0"/>
    </xf>
    <xf numFmtId="0" fontId="21" fillId="14" borderId="0" xfId="0" applyFont="1" applyFill="1" applyBorder="1" applyAlignment="1" applyProtection="1">
      <alignment horizontal="center" wrapText="1"/>
      <protection locked="0"/>
    </xf>
    <xf numFmtId="0" fontId="21" fillId="14" borderId="42" xfId="0" applyFont="1" applyFill="1" applyBorder="1" applyAlignment="1" applyProtection="1">
      <alignment horizontal="center" wrapText="1"/>
      <protection locked="0"/>
    </xf>
    <xf numFmtId="0" fontId="18" fillId="4" borderId="38" xfId="0" applyFont="1" applyFill="1" applyBorder="1" applyAlignment="1" applyProtection="1">
      <alignment horizontal="center"/>
    </xf>
    <xf numFmtId="0" fontId="18" fillId="4" borderId="0" xfId="0" applyFont="1" applyFill="1" applyBorder="1" applyAlignment="1" applyProtection="1">
      <alignment horizontal="center"/>
    </xf>
    <xf numFmtId="0" fontId="3" fillId="8" borderId="0" xfId="0" applyFont="1" applyFill="1" applyBorder="1" applyAlignment="1" applyProtection="1">
      <alignment horizontal="left" vertical="top"/>
      <protection hidden="1"/>
    </xf>
    <xf numFmtId="0" fontId="0" fillId="8" borderId="0" xfId="0" applyFill="1" applyBorder="1" applyAlignment="1" applyProtection="1">
      <alignment horizontal="left"/>
      <protection hidden="1"/>
    </xf>
    <xf numFmtId="0" fontId="20" fillId="8" borderId="69" xfId="0" applyFont="1" applyFill="1" applyBorder="1" applyAlignment="1" applyProtection="1">
      <alignment horizontal="center"/>
      <protection hidden="1"/>
    </xf>
    <xf numFmtId="0" fontId="20" fillId="8" borderId="70" xfId="0" applyFont="1" applyFill="1" applyBorder="1" applyAlignment="1" applyProtection="1">
      <alignment horizontal="center"/>
      <protection hidden="1"/>
    </xf>
    <xf numFmtId="0" fontId="12" fillId="4" borderId="0" xfId="0" applyFont="1" applyFill="1" applyBorder="1" applyAlignment="1" applyProtection="1">
      <alignment horizontal="center"/>
    </xf>
    <xf numFmtId="0" fontId="12" fillId="4" borderId="37" xfId="0" applyFont="1" applyFill="1" applyBorder="1" applyAlignment="1" applyProtection="1">
      <alignment horizontal="center"/>
    </xf>
    <xf numFmtId="0" fontId="12" fillId="4" borderId="14" xfId="0" applyFont="1" applyFill="1" applyBorder="1" applyAlignment="1" applyProtection="1">
      <alignment horizontal="center"/>
    </xf>
    <xf numFmtId="0" fontId="12" fillId="4" borderId="42" xfId="0" applyFont="1" applyFill="1" applyBorder="1" applyAlignment="1" applyProtection="1">
      <alignment horizontal="center"/>
    </xf>
    <xf numFmtId="0" fontId="29" fillId="8" borderId="0" xfId="0" applyFont="1" applyFill="1" applyBorder="1" applyAlignment="1" applyProtection="1">
      <alignment horizontal="center"/>
      <protection hidden="1"/>
    </xf>
    <xf numFmtId="0" fontId="29" fillId="8" borderId="37" xfId="0" applyFont="1" applyFill="1" applyBorder="1" applyAlignment="1" applyProtection="1">
      <alignment horizontal="center"/>
      <protection hidden="1"/>
    </xf>
    <xf numFmtId="0" fontId="20" fillId="8" borderId="39" xfId="0" applyFont="1" applyFill="1" applyBorder="1" applyAlignment="1" applyProtection="1">
      <alignment horizontal="center" vertical="center"/>
      <protection hidden="1"/>
    </xf>
    <xf numFmtId="0" fontId="20" fillId="8" borderId="35" xfId="0" applyFont="1" applyFill="1" applyBorder="1" applyAlignment="1" applyProtection="1">
      <alignment horizontal="center" vertical="center"/>
      <protection hidden="1"/>
    </xf>
    <xf numFmtId="169" fontId="8" fillId="5" borderId="36" xfId="0" applyNumberFormat="1" applyFont="1" applyFill="1" applyBorder="1" applyAlignment="1" applyProtection="1">
      <alignment horizontal="center"/>
      <protection locked="0"/>
    </xf>
    <xf numFmtId="169" fontId="8" fillId="5" borderId="46" xfId="0" applyNumberFormat="1" applyFont="1" applyFill="1" applyBorder="1" applyAlignment="1" applyProtection="1">
      <alignment horizontal="center"/>
      <protection locked="0"/>
    </xf>
    <xf numFmtId="0" fontId="7" fillId="8" borderId="55" xfId="0" applyFont="1" applyFill="1" applyBorder="1" applyAlignment="1" applyProtection="1">
      <alignment horizontal="left" vertical="center"/>
    </xf>
    <xf numFmtId="0" fontId="7" fillId="8" borderId="53" xfId="0" applyFont="1" applyFill="1" applyBorder="1" applyAlignment="1" applyProtection="1">
      <alignment horizontal="left" vertical="center"/>
    </xf>
    <xf numFmtId="0" fontId="5" fillId="8" borderId="9" xfId="0" applyFont="1" applyFill="1" applyBorder="1" applyAlignment="1" applyProtection="1">
      <alignment horizontal="center" vertical="center"/>
    </xf>
    <xf numFmtId="0" fontId="5" fillId="8" borderId="0" xfId="0" applyFont="1" applyFill="1" applyBorder="1" applyAlignment="1" applyProtection="1">
      <alignment horizontal="center" vertical="center"/>
    </xf>
    <xf numFmtId="0" fontId="5" fillId="8" borderId="4" xfId="0" applyFont="1" applyFill="1" applyBorder="1" applyAlignment="1" applyProtection="1">
      <alignment horizontal="center" vertical="center"/>
    </xf>
    <xf numFmtId="0" fontId="30" fillId="4" borderId="9" xfId="0" applyFont="1" applyFill="1" applyBorder="1" applyAlignment="1" applyProtection="1">
      <alignment horizontal="center" vertical="center"/>
    </xf>
    <xf numFmtId="0" fontId="30" fillId="4" borderId="0" xfId="0" applyFont="1" applyFill="1" applyBorder="1" applyAlignment="1" applyProtection="1">
      <alignment horizontal="center" vertical="center"/>
    </xf>
    <xf numFmtId="0" fontId="30" fillId="4" borderId="4" xfId="0" applyFont="1" applyFill="1" applyBorder="1" applyAlignment="1" applyProtection="1">
      <alignment horizontal="center" vertical="center"/>
    </xf>
    <xf numFmtId="0" fontId="8" fillId="5" borderId="0" xfId="0" applyFont="1" applyFill="1" applyBorder="1" applyAlignment="1" applyProtection="1">
      <alignment horizontal="center" wrapText="1"/>
      <protection locked="0"/>
    </xf>
    <xf numFmtId="0" fontId="0" fillId="5" borderId="0" xfId="0" applyFill="1" applyBorder="1" applyAlignment="1" applyProtection="1">
      <alignment horizontal="center" wrapText="1"/>
      <protection locked="0"/>
    </xf>
    <xf numFmtId="0" fontId="8" fillId="8" borderId="14" xfId="0" applyFont="1" applyFill="1" applyBorder="1" applyAlignment="1" applyProtection="1">
      <alignment horizontal="left" wrapText="1"/>
      <protection locked="0"/>
    </xf>
    <xf numFmtId="0" fontId="0" fillId="8" borderId="14" xfId="0" applyFill="1" applyBorder="1" applyAlignment="1" applyProtection="1">
      <alignment horizontal="left" wrapText="1"/>
      <protection locked="0"/>
    </xf>
    <xf numFmtId="0" fontId="0" fillId="8" borderId="47" xfId="0" applyFill="1" applyBorder="1" applyAlignment="1" applyProtection="1">
      <alignment horizontal="left" wrapText="1"/>
      <protection locked="0"/>
    </xf>
    <xf numFmtId="0" fontId="7" fillId="8" borderId="10" xfId="0" applyFont="1" applyFill="1" applyBorder="1" applyAlignment="1" applyProtection="1">
      <alignment horizontal="left" vertical="center"/>
    </xf>
    <xf numFmtId="0" fontId="7" fillId="8" borderId="7" xfId="0" applyFont="1" applyFill="1" applyBorder="1" applyAlignment="1" applyProtection="1">
      <alignment horizontal="left" vertical="center"/>
    </xf>
    <xf numFmtId="0" fontId="7" fillId="8" borderId="19" xfId="0" applyFont="1" applyFill="1" applyBorder="1" applyAlignment="1" applyProtection="1">
      <alignment horizontal="left" vertical="center"/>
    </xf>
    <xf numFmtId="0" fontId="7" fillId="8" borderId="53" xfId="0" applyFont="1" applyFill="1" applyBorder="1" applyAlignment="1" applyProtection="1">
      <alignment horizontal="center" vertical="center" wrapText="1"/>
    </xf>
    <xf numFmtId="0" fontId="8" fillId="8" borderId="7" xfId="0" applyFont="1" applyFill="1" applyBorder="1" applyAlignment="1" applyProtection="1">
      <alignment horizontal="left" wrapText="1"/>
      <protection locked="0"/>
    </xf>
    <xf numFmtId="0" fontId="0" fillId="8" borderId="7" xfId="0" applyFill="1" applyBorder="1" applyAlignment="1" applyProtection="1">
      <alignment horizontal="left" wrapText="1"/>
      <protection locked="0"/>
    </xf>
    <xf numFmtId="0" fontId="0" fillId="8" borderId="19" xfId="0" applyFill="1" applyBorder="1" applyAlignment="1" applyProtection="1">
      <alignment horizontal="left" wrapText="1"/>
      <protection locked="0"/>
    </xf>
    <xf numFmtId="0" fontId="19" fillId="8" borderId="53" xfId="0" applyFont="1" applyFill="1" applyBorder="1" applyAlignment="1" applyProtection="1">
      <alignment horizontal="center" vertical="center" wrapText="1"/>
    </xf>
    <xf numFmtId="0" fontId="8" fillId="5" borderId="78" xfId="0" applyFont="1" applyFill="1" applyBorder="1" applyAlignment="1" applyProtection="1">
      <alignment horizontal="center" wrapText="1"/>
      <protection locked="0"/>
    </xf>
    <xf numFmtId="0" fontId="7" fillId="8" borderId="54" xfId="0" applyFont="1" applyFill="1" applyBorder="1" applyAlignment="1" applyProtection="1">
      <alignment horizontal="center" vertical="center" wrapText="1"/>
    </xf>
    <xf numFmtId="169" fontId="8" fillId="5" borderId="14" xfId="0" applyNumberFormat="1" applyFont="1" applyFill="1" applyBorder="1" applyAlignment="1" applyProtection="1">
      <alignment horizontal="center"/>
      <protection locked="0"/>
    </xf>
    <xf numFmtId="169" fontId="8" fillId="5" borderId="47" xfId="0" applyNumberFormat="1" applyFont="1" applyFill="1" applyBorder="1" applyAlignment="1" applyProtection="1">
      <alignment horizontal="center"/>
      <protection locked="0"/>
    </xf>
    <xf numFmtId="0" fontId="8" fillId="5" borderId="36" xfId="0" applyFont="1" applyFill="1" applyBorder="1" applyAlignment="1" applyProtection="1">
      <alignment horizontal="center" wrapText="1"/>
      <protection locked="0"/>
    </xf>
    <xf numFmtId="0" fontId="8" fillId="5" borderId="44" xfId="0" applyFont="1" applyFill="1" applyBorder="1" applyAlignment="1" applyProtection="1">
      <alignment horizontal="center" wrapText="1"/>
      <protection locked="0"/>
    </xf>
    <xf numFmtId="166" fontId="8" fillId="5" borderId="36" xfId="0" applyNumberFormat="1" applyFont="1" applyFill="1" applyBorder="1" applyAlignment="1" applyProtection="1">
      <alignment horizontal="center"/>
      <protection locked="0"/>
    </xf>
    <xf numFmtId="166" fontId="8" fillId="5" borderId="14" xfId="0" applyNumberFormat="1" applyFont="1" applyFill="1" applyBorder="1" applyAlignment="1" applyProtection="1">
      <alignment horizontal="center"/>
      <protection locked="0"/>
    </xf>
    <xf numFmtId="166" fontId="8" fillId="5" borderId="44" xfId="0" applyNumberFormat="1" applyFont="1" applyFill="1" applyBorder="1" applyAlignment="1" applyProtection="1">
      <alignment horizontal="center"/>
      <protection locked="0"/>
    </xf>
    <xf numFmtId="169" fontId="8" fillId="5" borderId="44" xfId="0" applyNumberFormat="1" applyFont="1" applyFill="1" applyBorder="1" applyAlignment="1" applyProtection="1">
      <alignment horizontal="center"/>
      <protection locked="0"/>
    </xf>
    <xf numFmtId="169" fontId="8" fillId="5" borderId="77" xfId="0" applyNumberFormat="1" applyFont="1" applyFill="1" applyBorder="1" applyAlignment="1" applyProtection="1">
      <alignment horizontal="center"/>
      <protection locked="0"/>
    </xf>
    <xf numFmtId="0" fontId="4" fillId="8" borderId="23" xfId="0" applyFont="1" applyFill="1" applyBorder="1" applyAlignment="1" applyProtection="1">
      <alignment horizontal="center" vertical="center"/>
    </xf>
    <xf numFmtId="0" fontId="4" fillId="8" borderId="24" xfId="0" applyFont="1" applyFill="1" applyBorder="1" applyAlignment="1" applyProtection="1">
      <alignment horizontal="center" vertical="center"/>
    </xf>
    <xf numFmtId="0" fontId="4" fillId="8" borderId="12" xfId="0" applyFont="1" applyFill="1" applyBorder="1" applyAlignment="1" applyProtection="1">
      <alignment horizontal="center" vertical="center"/>
    </xf>
    <xf numFmtId="0" fontId="7" fillId="8" borderId="0" xfId="0" applyFont="1" applyFill="1" applyBorder="1" applyAlignment="1" applyProtection="1">
      <alignment horizontal="left"/>
    </xf>
    <xf numFmtId="0" fontId="7" fillId="8" borderId="9" xfId="0" applyFont="1" applyFill="1" applyBorder="1" applyAlignment="1" applyProtection="1">
      <alignment horizontal="right" vertical="center"/>
    </xf>
    <xf numFmtId="0" fontId="7" fillId="8" borderId="0" xfId="0" applyFont="1" applyFill="1" applyBorder="1" applyAlignment="1" applyProtection="1">
      <alignment horizontal="right" vertical="center"/>
    </xf>
    <xf numFmtId="0" fontId="26" fillId="8" borderId="0" xfId="0" applyFont="1" applyFill="1" applyBorder="1" applyAlignment="1" applyProtection="1">
      <alignment horizontal="center" vertical="center"/>
    </xf>
    <xf numFmtId="0" fontId="26" fillId="8" borderId="4" xfId="0" applyFont="1" applyFill="1" applyBorder="1" applyAlignment="1" applyProtection="1">
      <alignment horizontal="center" vertical="center"/>
    </xf>
    <xf numFmtId="43" fontId="30" fillId="4" borderId="10" xfId="0" applyNumberFormat="1" applyFont="1" applyFill="1" applyBorder="1" applyAlignment="1" applyProtection="1">
      <alignment horizontal="center" vertical="center"/>
    </xf>
    <xf numFmtId="43" fontId="30" fillId="4" borderId="7" xfId="0" applyNumberFormat="1" applyFont="1" applyFill="1" applyBorder="1" applyAlignment="1" applyProtection="1">
      <alignment horizontal="center" vertical="center"/>
    </xf>
    <xf numFmtId="43" fontId="30" fillId="4" borderId="19" xfId="0" applyNumberFormat="1" applyFont="1" applyFill="1" applyBorder="1" applyAlignment="1" applyProtection="1">
      <alignment horizontal="center" vertical="center"/>
    </xf>
    <xf numFmtId="0" fontId="8" fillId="8" borderId="9" xfId="0" applyFont="1" applyFill="1" applyBorder="1" applyAlignment="1" applyProtection="1">
      <alignment horizontal="center"/>
    </xf>
    <xf numFmtId="0" fontId="8" fillId="8" borderId="0" xfId="0" applyFont="1" applyFill="1" applyBorder="1" applyAlignment="1" applyProtection="1">
      <alignment horizontal="center"/>
    </xf>
    <xf numFmtId="0" fontId="8" fillId="8" borderId="4" xfId="0" applyFont="1" applyFill="1" applyBorder="1" applyAlignment="1" applyProtection="1">
      <alignment horizontal="center"/>
    </xf>
    <xf numFmtId="0" fontId="26" fillId="8" borderId="9" xfId="0" applyFont="1" applyFill="1" applyBorder="1" applyAlignment="1" applyProtection="1">
      <alignment horizontal="center"/>
    </xf>
    <xf numFmtId="0" fontId="26" fillId="8" borderId="0" xfId="0" applyFont="1" applyFill="1" applyBorder="1" applyAlignment="1" applyProtection="1">
      <alignment horizontal="center"/>
    </xf>
    <xf numFmtId="0" fontId="26" fillId="8" borderId="4" xfId="0" applyFont="1" applyFill="1" applyBorder="1" applyAlignment="1" applyProtection="1">
      <alignment horizontal="center"/>
    </xf>
    <xf numFmtId="0" fontId="45" fillId="8" borderId="23" xfId="0" applyFont="1" applyFill="1" applyBorder="1" applyAlignment="1" applyProtection="1">
      <alignment horizontal="center"/>
    </xf>
    <xf numFmtId="0" fontId="45" fillId="8" borderId="24" xfId="0" applyFont="1" applyFill="1" applyBorder="1" applyAlignment="1" applyProtection="1">
      <alignment horizontal="center"/>
    </xf>
    <xf numFmtId="0" fontId="45" fillId="8" borderId="12" xfId="0" applyFont="1" applyFill="1" applyBorder="1" applyAlignment="1" applyProtection="1">
      <alignment horizontal="center"/>
    </xf>
    <xf numFmtId="0" fontId="43" fillId="8" borderId="23" xfId="0" applyFont="1" applyFill="1" applyBorder="1" applyAlignment="1" applyProtection="1">
      <alignment horizontal="center"/>
    </xf>
    <xf numFmtId="0" fontId="43" fillId="8" borderId="24" xfId="0" applyFont="1" applyFill="1" applyBorder="1" applyAlignment="1" applyProtection="1">
      <alignment horizontal="center"/>
    </xf>
    <xf numFmtId="0" fontId="43" fillId="8" borderId="12" xfId="0" applyFont="1" applyFill="1" applyBorder="1" applyAlignment="1" applyProtection="1">
      <alignment horizontal="center"/>
    </xf>
    <xf numFmtId="0" fontId="20" fillId="7" borderId="36" xfId="0" applyFont="1" applyFill="1" applyBorder="1" applyAlignment="1" applyProtection="1">
      <alignment horizontal="center"/>
      <protection locked="0"/>
    </xf>
    <xf numFmtId="0" fontId="20" fillId="7" borderId="46" xfId="0" applyFont="1" applyFill="1" applyBorder="1" applyAlignment="1" applyProtection="1">
      <alignment horizontal="center"/>
      <protection locked="0"/>
    </xf>
    <xf numFmtId="0" fontId="20" fillId="7" borderId="7" xfId="0" applyFont="1" applyFill="1" applyBorder="1" applyAlignment="1" applyProtection="1">
      <alignment horizontal="center"/>
      <protection locked="0"/>
    </xf>
    <xf numFmtId="0" fontId="20" fillId="7" borderId="19" xfId="0" applyFont="1" applyFill="1" applyBorder="1" applyAlignment="1" applyProtection="1">
      <alignment horizontal="center"/>
      <protection locked="0"/>
    </xf>
    <xf numFmtId="15" fontId="20" fillId="7" borderId="36" xfId="0" applyNumberFormat="1" applyFont="1" applyFill="1" applyBorder="1" applyAlignment="1" applyProtection="1">
      <alignment horizontal="center"/>
      <protection locked="0"/>
    </xf>
    <xf numFmtId="0" fontId="19" fillId="8" borderId="9" xfId="0" applyFont="1" applyFill="1" applyBorder="1" applyAlignment="1" applyProtection="1">
      <alignment horizontal="center"/>
    </xf>
    <xf numFmtId="0" fontId="19" fillId="8" borderId="0" xfId="0" applyFont="1" applyFill="1" applyBorder="1" applyAlignment="1" applyProtection="1">
      <alignment horizontal="center"/>
    </xf>
    <xf numFmtId="0" fontId="19" fillId="8" borderId="4" xfId="0" applyFont="1" applyFill="1" applyBorder="1" applyAlignment="1" applyProtection="1">
      <alignment horizontal="center"/>
    </xf>
    <xf numFmtId="0" fontId="4" fillId="8" borderId="24" xfId="0" applyFont="1" applyFill="1" applyBorder="1" applyAlignment="1" applyProtection="1">
      <alignment horizontal="center"/>
    </xf>
    <xf numFmtId="0" fontId="4" fillId="8" borderId="12" xfId="0" applyFont="1" applyFill="1" applyBorder="1" applyAlignment="1" applyProtection="1">
      <alignment horizontal="center"/>
    </xf>
    <xf numFmtId="0" fontId="103" fillId="4" borderId="14" xfId="0" applyFont="1" applyFill="1" applyBorder="1" applyAlignment="1" applyProtection="1">
      <alignment horizontal="left"/>
      <protection locked="0"/>
    </xf>
    <xf numFmtId="0" fontId="20" fillId="4" borderId="7" xfId="0" applyFont="1" applyFill="1" applyBorder="1" applyAlignment="1" applyProtection="1">
      <alignment horizontal="left"/>
      <protection locked="0"/>
    </xf>
    <xf numFmtId="0" fontId="20" fillId="7" borderId="36" xfId="0" applyFont="1" applyFill="1" applyBorder="1" applyAlignment="1" applyProtection="1">
      <alignment horizontal="left"/>
      <protection locked="0"/>
    </xf>
    <xf numFmtId="0" fontId="20" fillId="7" borderId="14" xfId="0" applyFont="1" applyFill="1" applyBorder="1" applyAlignment="1" applyProtection="1">
      <alignment horizontal="left"/>
      <protection locked="0"/>
    </xf>
    <xf numFmtId="0" fontId="20" fillId="7" borderId="0" xfId="0" applyFont="1" applyFill="1" applyBorder="1" applyAlignment="1" applyProtection="1">
      <alignment horizontal="left"/>
      <protection locked="0"/>
    </xf>
    <xf numFmtId="0" fontId="20" fillId="7" borderId="36" xfId="0" applyFont="1" applyFill="1" applyBorder="1" applyAlignment="1" applyProtection="1">
      <protection locked="0"/>
    </xf>
    <xf numFmtId="0" fontId="4" fillId="7" borderId="0" xfId="0" applyFont="1" applyFill="1" applyBorder="1" applyAlignment="1" applyProtection="1">
      <alignment horizontal="left"/>
      <protection locked="0"/>
    </xf>
    <xf numFmtId="0" fontId="4" fillId="7" borderId="4" xfId="0" applyFont="1" applyFill="1" applyBorder="1" applyAlignment="1" applyProtection="1">
      <alignment horizontal="left"/>
      <protection locked="0"/>
    </xf>
    <xf numFmtId="0" fontId="20" fillId="7" borderId="14" xfId="0" applyFont="1" applyFill="1" applyBorder="1" applyAlignment="1" applyProtection="1">
      <alignment horizontal="center"/>
      <protection locked="0"/>
    </xf>
    <xf numFmtId="0" fontId="20" fillId="7" borderId="47" xfId="0" applyFont="1" applyFill="1" applyBorder="1" applyAlignment="1" applyProtection="1">
      <alignment horizontal="center"/>
      <protection locked="0"/>
    </xf>
    <xf numFmtId="0" fontId="7" fillId="8" borderId="35" xfId="0" applyFont="1" applyFill="1" applyBorder="1" applyAlignment="1" applyProtection="1">
      <alignment horizontal="center"/>
    </xf>
    <xf numFmtId="0" fontId="7" fillId="8" borderId="48" xfId="0" applyFont="1" applyFill="1" applyBorder="1" applyAlignment="1" applyProtection="1">
      <alignment horizontal="center"/>
    </xf>
    <xf numFmtId="15" fontId="20" fillId="7" borderId="14" xfId="0" applyNumberFormat="1" applyFont="1" applyFill="1" applyBorder="1" applyAlignment="1" applyProtection="1">
      <alignment horizontal="center"/>
      <protection locked="0"/>
    </xf>
    <xf numFmtId="0" fontId="20" fillId="11" borderId="36" xfId="0" applyFont="1" applyFill="1" applyBorder="1" applyAlignment="1" applyProtection="1">
      <alignment horizontal="left"/>
      <protection locked="0"/>
    </xf>
    <xf numFmtId="0" fontId="7" fillId="8" borderId="0" xfId="0" applyFont="1" applyFill="1" applyBorder="1" applyAlignment="1" applyProtection="1">
      <alignment horizontal="center"/>
    </xf>
    <xf numFmtId="0" fontId="7" fillId="8" borderId="4" xfId="0" applyFont="1" applyFill="1" applyBorder="1" applyAlignment="1" applyProtection="1">
      <alignment horizontal="center"/>
    </xf>
    <xf numFmtId="15" fontId="20" fillId="11" borderId="14" xfId="0" applyNumberFormat="1" applyFont="1" applyFill="1" applyBorder="1" applyAlignment="1" applyProtection="1">
      <alignment horizontal="center"/>
      <protection locked="0"/>
    </xf>
    <xf numFmtId="0" fontId="20" fillId="11" borderId="47" xfId="0" applyFont="1" applyFill="1" applyBorder="1" applyAlignment="1" applyProtection="1">
      <alignment horizontal="center"/>
      <protection locked="0"/>
    </xf>
    <xf numFmtId="0" fontId="20" fillId="11" borderId="36" xfId="0" applyFont="1" applyFill="1" applyBorder="1" applyAlignment="1" applyProtection="1">
      <alignment horizontal="center"/>
      <protection locked="0"/>
    </xf>
    <xf numFmtId="0" fontId="20" fillId="11" borderId="46" xfId="0" applyFont="1" applyFill="1" applyBorder="1" applyAlignment="1" applyProtection="1">
      <alignment horizontal="center"/>
      <protection locked="0"/>
    </xf>
    <xf numFmtId="0" fontId="20" fillId="11" borderId="14" xfId="0" applyFont="1" applyFill="1" applyBorder="1" applyAlignment="1" applyProtection="1">
      <alignment horizontal="left"/>
      <protection locked="0"/>
    </xf>
    <xf numFmtId="0" fontId="20" fillId="11" borderId="0" xfId="0" applyFont="1" applyFill="1" applyBorder="1" applyAlignment="1" applyProtection="1">
      <alignment horizontal="left"/>
      <protection locked="0"/>
    </xf>
    <xf numFmtId="0" fontId="11" fillId="8" borderId="23" xfId="0" applyFont="1" applyFill="1" applyBorder="1" applyAlignment="1" applyProtection="1">
      <alignment horizontal="center" vertical="center"/>
    </xf>
    <xf numFmtId="0" fontId="11" fillId="8" borderId="24" xfId="0" applyFont="1" applyFill="1" applyBorder="1" applyAlignment="1" applyProtection="1">
      <alignment horizontal="center" vertical="center"/>
    </xf>
    <xf numFmtId="0" fontId="11" fillId="8" borderId="12" xfId="0" applyFont="1" applyFill="1" applyBorder="1" applyAlignment="1" applyProtection="1">
      <alignment horizontal="center" vertical="center"/>
    </xf>
    <xf numFmtId="0" fontId="0" fillId="8" borderId="18" xfId="0" applyFill="1" applyBorder="1" applyAlignment="1" applyProtection="1">
      <alignment horizontal="center" vertical="center"/>
    </xf>
    <xf numFmtId="0" fontId="0" fillId="8" borderId="4" xfId="0" applyFill="1" applyBorder="1" applyAlignment="1" applyProtection="1">
      <alignment horizontal="center" vertical="center"/>
    </xf>
    <xf numFmtId="0" fontId="0" fillId="8" borderId="19" xfId="0" applyFill="1" applyBorder="1" applyAlignment="1" applyProtection="1">
      <alignment horizontal="center" vertical="center"/>
    </xf>
    <xf numFmtId="0" fontId="30" fillId="8" borderId="9" xfId="0" applyNumberFormat="1" applyFont="1" applyFill="1" applyBorder="1" applyAlignment="1" applyProtection="1">
      <alignment horizontal="center" vertical="center"/>
    </xf>
    <xf numFmtId="0" fontId="30" fillId="8" borderId="0" xfId="0" applyNumberFormat="1" applyFont="1" applyFill="1" applyBorder="1" applyAlignment="1" applyProtection="1">
      <alignment horizontal="center" vertical="center"/>
    </xf>
    <xf numFmtId="0" fontId="30" fillId="8" borderId="4" xfId="0" applyNumberFormat="1" applyFont="1" applyFill="1" applyBorder="1" applyAlignment="1" applyProtection="1">
      <alignment horizontal="center" vertical="center"/>
    </xf>
    <xf numFmtId="0" fontId="0" fillId="8" borderId="9" xfId="0" applyFill="1" applyBorder="1" applyAlignment="1" applyProtection="1">
      <alignment horizontal="center" vertical="center"/>
    </xf>
    <xf numFmtId="0" fontId="0" fillId="8" borderId="0" xfId="0" applyFill="1" applyBorder="1" applyAlignment="1" applyProtection="1">
      <alignment horizontal="center" vertical="center"/>
    </xf>
    <xf numFmtId="0" fontId="11" fillId="8" borderId="9" xfId="0" applyFont="1" applyFill="1" applyBorder="1" applyAlignment="1" applyProtection="1">
      <alignment horizontal="right" vertical="center"/>
    </xf>
    <xf numFmtId="0" fontId="11" fillId="8" borderId="0" xfId="0" applyFont="1" applyFill="1" applyBorder="1" applyAlignment="1" applyProtection="1">
      <alignment horizontal="right" vertical="center"/>
    </xf>
    <xf numFmtId="0" fontId="0" fillId="8" borderId="25" xfId="0" applyFill="1" applyBorder="1" applyAlignment="1" applyProtection="1">
      <alignment horizontal="center" vertical="center"/>
    </xf>
    <xf numFmtId="0" fontId="0" fillId="8" borderId="16" xfId="0" applyFill="1" applyBorder="1" applyAlignment="1" applyProtection="1">
      <alignment horizontal="center" vertical="center"/>
    </xf>
    <xf numFmtId="0" fontId="0" fillId="8" borderId="26" xfId="0" applyFill="1" applyBorder="1" applyAlignment="1" applyProtection="1">
      <alignment horizontal="center" vertical="center"/>
    </xf>
    <xf numFmtId="0" fontId="11" fillId="8" borderId="0" xfId="0" applyFont="1" applyFill="1" applyBorder="1" applyAlignment="1" applyProtection="1">
      <alignment horizontal="center" vertical="center"/>
    </xf>
    <xf numFmtId="0" fontId="8" fillId="8" borderId="0" xfId="0" applyFont="1" applyFill="1" applyBorder="1" applyAlignment="1" applyProtection="1">
      <alignment horizontal="left"/>
    </xf>
    <xf numFmtId="0" fontId="0" fillId="8" borderId="0" xfId="0" applyFill="1" applyBorder="1" applyAlignment="1" applyProtection="1">
      <alignment horizontal="left"/>
    </xf>
    <xf numFmtId="0" fontId="0" fillId="8" borderId="18" xfId="0" applyFill="1" applyBorder="1" applyAlignment="1" applyProtection="1">
      <alignment horizontal="center"/>
    </xf>
    <xf numFmtId="0" fontId="0" fillId="8" borderId="4" xfId="0" applyFill="1" applyBorder="1" applyAlignment="1" applyProtection="1">
      <alignment horizontal="center"/>
    </xf>
    <xf numFmtId="0" fontId="0" fillId="8" borderId="19" xfId="0" applyFill="1" applyBorder="1" applyAlignment="1" applyProtection="1">
      <alignment horizontal="center"/>
    </xf>
    <xf numFmtId="0" fontId="30" fillId="8" borderId="0" xfId="0" applyFont="1" applyFill="1" applyBorder="1" applyAlignment="1" applyProtection="1">
      <alignment horizontal="center" vertical="center"/>
    </xf>
    <xf numFmtId="0" fontId="29" fillId="8" borderId="25" xfId="0" applyFont="1" applyFill="1" applyBorder="1" applyAlignment="1" applyProtection="1">
      <alignment horizontal="right" vertical="center"/>
    </xf>
    <xf numFmtId="0" fontId="0" fillId="8" borderId="16" xfId="0" applyFill="1" applyBorder="1"/>
    <xf numFmtId="41" fontId="18" fillId="8" borderId="16" xfId="0" applyNumberFormat="1" applyFont="1" applyFill="1" applyBorder="1" applyAlignment="1" applyProtection="1">
      <alignment horizontal="center" vertical="center"/>
    </xf>
    <xf numFmtId="0" fontId="0" fillId="8" borderId="26" xfId="0" applyFill="1" applyBorder="1"/>
    <xf numFmtId="0" fontId="11" fillId="8" borderId="23" xfId="0" applyFont="1" applyFill="1" applyBorder="1" applyAlignment="1" applyProtection="1">
      <alignment horizontal="center"/>
    </xf>
    <xf numFmtId="0" fontId="11" fillId="8" borderId="24" xfId="0" applyFont="1" applyFill="1" applyBorder="1" applyAlignment="1" applyProtection="1">
      <alignment horizontal="center"/>
    </xf>
    <xf numFmtId="0" fontId="4" fillId="8" borderId="0" xfId="0" applyFont="1" applyFill="1" applyBorder="1" applyAlignment="1" applyProtection="1">
      <alignment horizontal="center" vertical="center"/>
    </xf>
    <xf numFmtId="0" fontId="29" fillId="8" borderId="25" xfId="0" applyFont="1" applyFill="1" applyBorder="1" applyAlignment="1" applyProtection="1">
      <alignment horizontal="right" vertical="top"/>
    </xf>
    <xf numFmtId="0" fontId="29" fillId="8" borderId="16" xfId="0" applyFont="1" applyFill="1" applyBorder="1" applyAlignment="1" applyProtection="1">
      <alignment horizontal="right" vertical="top"/>
    </xf>
    <xf numFmtId="0" fontId="1" fillId="8" borderId="16" xfId="0" applyFont="1" applyFill="1" applyBorder="1" applyAlignment="1" applyProtection="1">
      <alignment horizontal="center" vertical="center"/>
    </xf>
    <xf numFmtId="0" fontId="1" fillId="8" borderId="26" xfId="0" applyFont="1" applyFill="1" applyBorder="1" applyAlignment="1" applyProtection="1">
      <alignment horizontal="center" vertical="center"/>
    </xf>
    <xf numFmtId="0" fontId="7" fillId="8" borderId="9" xfId="0" applyFont="1" applyFill="1" applyBorder="1" applyAlignment="1" applyProtection="1">
      <alignment horizontal="center" vertical="center"/>
    </xf>
    <xf numFmtId="0" fontId="7" fillId="8" borderId="0" xfId="0" applyFont="1" applyFill="1" applyBorder="1" applyAlignment="1" applyProtection="1">
      <alignment horizontal="center" vertical="center"/>
    </xf>
    <xf numFmtId="0" fontId="7" fillId="8" borderId="4" xfId="0" applyFont="1" applyFill="1" applyBorder="1" applyAlignment="1" applyProtection="1">
      <alignment horizontal="center" vertical="center"/>
    </xf>
    <xf numFmtId="0" fontId="20" fillId="8" borderId="0" xfId="0" applyFont="1" applyFill="1" applyBorder="1" applyAlignment="1" applyProtection="1">
      <alignment horizontal="center" vertical="center"/>
    </xf>
    <xf numFmtId="0" fontId="7" fillId="8" borderId="0" xfId="0" applyFont="1" applyFill="1" applyAlignment="1" applyProtection="1">
      <alignment horizontal="center" vertical="center"/>
    </xf>
    <xf numFmtId="43" fontId="11" fillId="8" borderId="0" xfId="0" applyNumberFormat="1" applyFont="1" applyFill="1" applyBorder="1" applyAlignment="1" applyProtection="1">
      <alignment horizontal="center" vertical="center"/>
    </xf>
    <xf numFmtId="0" fontId="21" fillId="15" borderId="0" xfId="0" applyFont="1" applyFill="1" applyBorder="1" applyAlignment="1" applyProtection="1">
      <alignment horizontal="center" vertical="center"/>
    </xf>
    <xf numFmtId="0" fontId="57" fillId="15" borderId="0" xfId="0" applyFont="1" applyFill="1" applyBorder="1" applyAlignment="1" applyProtection="1">
      <alignment horizontal="center" vertical="center"/>
    </xf>
    <xf numFmtId="44" fontId="19" fillId="8" borderId="2" xfId="0" applyNumberFormat="1" applyFont="1" applyFill="1" applyBorder="1" applyAlignment="1" applyProtection="1">
      <alignment horizontal="right"/>
    </xf>
    <xf numFmtId="44" fontId="19" fillId="8" borderId="0" xfId="0" applyNumberFormat="1" applyFont="1" applyFill="1" applyBorder="1" applyAlignment="1" applyProtection="1">
      <alignment horizontal="center"/>
    </xf>
    <xf numFmtId="44" fontId="59" fillId="8" borderId="0" xfId="0" applyNumberFormat="1" applyFont="1" applyFill="1" applyBorder="1" applyAlignment="1" applyProtection="1">
      <alignment horizontal="right"/>
    </xf>
    <xf numFmtId="44" fontId="56" fillId="8" borderId="0" xfId="0" applyNumberFormat="1" applyFont="1" applyFill="1" applyBorder="1" applyAlignment="1" applyProtection="1">
      <alignment horizontal="center"/>
    </xf>
    <xf numFmtId="0" fontId="20" fillId="8" borderId="9" xfId="0" applyFont="1" applyFill="1" applyBorder="1" applyAlignment="1" applyProtection="1">
      <alignment horizontal="right" vertical="center"/>
    </xf>
    <xf numFmtId="0" fontId="20" fillId="8" borderId="0" xfId="0" applyFont="1" applyFill="1" applyBorder="1" applyAlignment="1" applyProtection="1">
      <alignment horizontal="right" vertical="center"/>
    </xf>
    <xf numFmtId="0" fontId="24" fillId="8" borderId="0" xfId="0" applyFont="1" applyFill="1" applyBorder="1" applyAlignment="1" applyProtection="1">
      <alignment horizontal="right"/>
    </xf>
    <xf numFmtId="44" fontId="19" fillId="8" borderId="0" xfId="2" applyNumberFormat="1" applyFont="1" applyFill="1" applyBorder="1" applyAlignment="1" applyProtection="1">
      <alignment horizontal="right" vertical="center"/>
    </xf>
    <xf numFmtId="0" fontId="54" fillId="12" borderId="9" xfId="0" applyFont="1" applyFill="1" applyBorder="1" applyAlignment="1" applyProtection="1">
      <alignment horizontal="left"/>
    </xf>
    <xf numFmtId="0" fontId="54" fillId="12" borderId="0" xfId="0" applyFont="1" applyFill="1" applyBorder="1" applyAlignment="1" applyProtection="1">
      <alignment horizontal="left"/>
    </xf>
    <xf numFmtId="44" fontId="34" fillId="8" borderId="0" xfId="0" applyNumberFormat="1" applyFont="1" applyFill="1" applyBorder="1" applyAlignment="1" applyProtection="1">
      <alignment horizontal="right" vertical="center"/>
    </xf>
    <xf numFmtId="0" fontId="24" fillId="8" borderId="0" xfId="0" applyFont="1" applyFill="1" applyBorder="1" applyAlignment="1" applyProtection="1">
      <alignment horizontal="left"/>
    </xf>
    <xf numFmtId="44" fontId="34" fillId="8" borderId="0" xfId="0" applyNumberFormat="1" applyFont="1" applyFill="1" applyBorder="1" applyAlignment="1" applyProtection="1">
      <alignment horizontal="center"/>
    </xf>
    <xf numFmtId="41" fontId="20" fillId="8" borderId="0" xfId="0" applyNumberFormat="1" applyFont="1" applyFill="1" applyBorder="1" applyAlignment="1" applyProtection="1">
      <alignment horizontal="center" vertical="center"/>
    </xf>
    <xf numFmtId="41" fontId="20" fillId="8" borderId="4" xfId="0" applyNumberFormat="1" applyFont="1" applyFill="1" applyBorder="1" applyAlignment="1" applyProtection="1">
      <alignment horizontal="center" vertical="center"/>
    </xf>
    <xf numFmtId="0" fontId="3" fillId="8" borderId="7" xfId="0" applyFont="1" applyFill="1" applyBorder="1" applyAlignment="1" applyProtection="1">
      <alignment horizontal="center"/>
    </xf>
    <xf numFmtId="0" fontId="26" fillId="8" borderId="7" xfId="0" applyFont="1" applyFill="1" applyBorder="1" applyAlignment="1" applyProtection="1">
      <alignment horizontal="center"/>
    </xf>
    <xf numFmtId="41" fontId="19" fillId="8" borderId="82" xfId="0" applyNumberFormat="1" applyFont="1" applyFill="1" applyBorder="1" applyAlignment="1" applyProtection="1">
      <alignment horizontal="center"/>
    </xf>
    <xf numFmtId="0" fontId="12" fillId="8" borderId="0" xfId="0" applyFont="1" applyFill="1" applyBorder="1" applyAlignment="1" applyProtection="1">
      <alignment horizontal="center"/>
    </xf>
    <xf numFmtId="41" fontId="11" fillId="8" borderId="0" xfId="0" applyNumberFormat="1" applyFont="1" applyFill="1" applyBorder="1" applyAlignment="1" applyProtection="1">
      <alignment horizontal="center"/>
    </xf>
    <xf numFmtId="41" fontId="11" fillId="8" borderId="4" xfId="0" applyNumberFormat="1" applyFont="1" applyFill="1" applyBorder="1" applyAlignment="1" applyProtection="1">
      <alignment horizontal="center"/>
    </xf>
    <xf numFmtId="171" fontId="7" fillId="8" borderId="36" xfId="0" applyNumberFormat="1" applyFont="1" applyFill="1" applyBorder="1" applyAlignment="1" applyProtection="1">
      <alignment horizontal="right"/>
    </xf>
    <xf numFmtId="171" fontId="7" fillId="8" borderId="14" xfId="0" applyNumberFormat="1" applyFont="1" applyFill="1" applyBorder="1" applyAlignment="1" applyProtection="1">
      <alignment horizontal="right"/>
    </xf>
    <xf numFmtId="0" fontId="66" fillId="8" borderId="0" xfId="0" applyFont="1" applyFill="1" applyBorder="1" applyAlignment="1" applyProtection="1">
      <alignment horizontal="center"/>
    </xf>
    <xf numFmtId="0" fontId="68" fillId="8" borderId="0" xfId="0" applyFont="1" applyFill="1" applyBorder="1" applyAlignment="1" applyProtection="1">
      <alignment horizontal="center"/>
    </xf>
    <xf numFmtId="44" fontId="0" fillId="7" borderId="35" xfId="0" applyNumberFormat="1" applyFill="1" applyBorder="1" applyAlignment="1" applyProtection="1">
      <alignment horizontal="right"/>
    </xf>
    <xf numFmtId="44" fontId="29" fillId="8" borderId="35" xfId="0" applyNumberFormat="1" applyFont="1" applyFill="1" applyBorder="1" applyAlignment="1" applyProtection="1">
      <alignment horizontal="right"/>
    </xf>
    <xf numFmtId="171" fontId="0" fillId="8" borderId="35" xfId="0" applyNumberFormat="1" applyFill="1" applyBorder="1" applyAlignment="1" applyProtection="1">
      <alignment horizontal="right"/>
      <protection locked="0"/>
    </xf>
    <xf numFmtId="171" fontId="0" fillId="8" borderId="0" xfId="0" applyNumberFormat="1" applyFill="1" applyBorder="1" applyAlignment="1" applyProtection="1">
      <alignment horizontal="right"/>
    </xf>
    <xf numFmtId="44" fontId="0" fillId="7" borderId="35" xfId="0" applyNumberFormat="1" applyFill="1" applyBorder="1" applyAlignment="1" applyProtection="1">
      <alignment horizontal="right"/>
      <protection locked="0"/>
    </xf>
    <xf numFmtId="44" fontId="29" fillId="8" borderId="14" xfId="0" applyNumberFormat="1" applyFont="1" applyFill="1" applyBorder="1" applyAlignment="1" applyProtection="1">
      <alignment horizontal="right"/>
    </xf>
    <xf numFmtId="44" fontId="0" fillId="7" borderId="14" xfId="0" applyNumberFormat="1" applyFill="1" applyBorder="1" applyAlignment="1" applyProtection="1">
      <alignment horizontal="right"/>
    </xf>
    <xf numFmtId="171" fontId="0" fillId="8" borderId="35" xfId="0" applyNumberFormat="1" applyFill="1" applyBorder="1" applyAlignment="1" applyProtection="1">
      <alignment horizontal="right"/>
    </xf>
    <xf numFmtId="0" fontId="51" fillId="8" borderId="0" xfId="0" applyFont="1" applyFill="1" applyBorder="1" applyAlignment="1" applyProtection="1">
      <alignment horizontal="center" wrapText="1"/>
    </xf>
    <xf numFmtId="0" fontId="29" fillId="7" borderId="0" xfId="0" applyFont="1" applyFill="1" applyBorder="1" applyAlignment="1" applyProtection="1">
      <alignment horizontal="left"/>
      <protection locked="0"/>
    </xf>
    <xf numFmtId="0" fontId="3" fillId="8" borderId="0" xfId="0" applyFont="1" applyFill="1" applyBorder="1" applyAlignment="1" applyProtection="1">
      <alignment horizontal="left" wrapText="1"/>
    </xf>
    <xf numFmtId="0" fontId="29" fillId="7" borderId="14" xfId="0" applyFont="1" applyFill="1" applyBorder="1" applyAlignment="1" applyProtection="1">
      <alignment horizontal="left"/>
      <protection locked="0"/>
    </xf>
    <xf numFmtId="0" fontId="29" fillId="7" borderId="36" xfId="0" applyFont="1" applyFill="1" applyBorder="1" applyAlignment="1" applyProtection="1">
      <alignment horizontal="left"/>
      <protection locked="0"/>
    </xf>
    <xf numFmtId="44" fontId="29" fillId="8" borderId="36" xfId="0" applyNumberFormat="1" applyFont="1" applyFill="1" applyBorder="1" applyAlignment="1" applyProtection="1">
      <alignment horizontal="right"/>
    </xf>
    <xf numFmtId="0" fontId="0" fillId="8" borderId="0" xfId="0" applyFill="1" applyBorder="1" applyAlignment="1" applyProtection="1">
      <alignment horizontal="center"/>
    </xf>
    <xf numFmtId="44" fontId="11" fillId="7" borderId="0" xfId="0" applyNumberFormat="1" applyFont="1" applyFill="1" applyBorder="1" applyAlignment="1" applyProtection="1">
      <alignment horizontal="right"/>
      <protection locked="0"/>
    </xf>
    <xf numFmtId="44" fontId="11" fillId="7" borderId="4" xfId="0" applyNumberFormat="1" applyFont="1" applyFill="1" applyBorder="1" applyAlignment="1" applyProtection="1">
      <alignment horizontal="right"/>
      <protection locked="0"/>
    </xf>
    <xf numFmtId="44" fontId="8" fillId="8" borderId="0" xfId="0" applyNumberFormat="1" applyFont="1" applyFill="1" applyBorder="1" applyAlignment="1" applyProtection="1">
      <alignment horizontal="right"/>
    </xf>
    <xf numFmtId="0" fontId="15" fillId="8" borderId="9" xfId="0" applyFont="1" applyFill="1" applyBorder="1" applyAlignment="1" applyProtection="1">
      <alignment horizontal="center" vertical="center"/>
    </xf>
    <xf numFmtId="0" fontId="15" fillId="8" borderId="0" xfId="0" applyFont="1" applyFill="1" applyBorder="1" applyAlignment="1" applyProtection="1">
      <alignment horizontal="center" vertical="center"/>
    </xf>
    <xf numFmtId="0" fontId="15" fillId="8" borderId="4" xfId="0" applyFont="1" applyFill="1" applyBorder="1" applyAlignment="1" applyProtection="1">
      <alignment horizontal="center" vertical="center"/>
    </xf>
    <xf numFmtId="44" fontId="4" fillId="8" borderId="0" xfId="0" applyNumberFormat="1" applyFont="1" applyFill="1" applyBorder="1" applyAlignment="1" applyProtection="1">
      <alignment horizontal="center"/>
    </xf>
    <xf numFmtId="44" fontId="4" fillId="8" borderId="4" xfId="0" applyNumberFormat="1" applyFont="1" applyFill="1" applyBorder="1" applyAlignment="1" applyProtection="1">
      <alignment horizontal="center"/>
    </xf>
    <xf numFmtId="171" fontId="7" fillId="8" borderId="0" xfId="0" applyNumberFormat="1" applyFont="1" applyFill="1" applyBorder="1" applyAlignment="1" applyProtection="1">
      <alignment horizontal="right"/>
    </xf>
    <xf numFmtId="44" fontId="7" fillId="8" borderId="0" xfId="0" applyNumberFormat="1" applyFont="1" applyFill="1" applyBorder="1" applyAlignment="1" applyProtection="1">
      <alignment horizontal="right"/>
    </xf>
    <xf numFmtId="44" fontId="7" fillId="8" borderId="4" xfId="0" applyNumberFormat="1" applyFont="1" applyFill="1" applyBorder="1" applyAlignment="1" applyProtection="1">
      <alignment horizontal="right"/>
    </xf>
    <xf numFmtId="171" fontId="7" fillId="8" borderId="81" xfId="0" applyNumberFormat="1" applyFont="1" applyFill="1" applyBorder="1" applyAlignment="1" applyProtection="1">
      <alignment horizontal="right"/>
    </xf>
    <xf numFmtId="44" fontId="7" fillId="8" borderId="81" xfId="0" applyNumberFormat="1" applyFont="1" applyFill="1" applyBorder="1" applyAlignment="1" applyProtection="1">
      <alignment horizontal="right"/>
    </xf>
    <xf numFmtId="167" fontId="19" fillId="7" borderId="14" xfId="0" applyNumberFormat="1" applyFont="1" applyFill="1" applyBorder="1" applyAlignment="1" applyProtection="1">
      <alignment horizontal="center"/>
      <protection locked="0"/>
    </xf>
    <xf numFmtId="44" fontId="11" fillId="8" borderId="79" xfId="0" applyNumberFormat="1" applyFont="1" applyFill="1" applyBorder="1" applyAlignment="1" applyProtection="1">
      <alignment horizontal="center"/>
    </xf>
    <xf numFmtId="44" fontId="11" fillId="8" borderId="67" xfId="0" applyNumberFormat="1" applyFont="1" applyFill="1" applyBorder="1" applyAlignment="1" applyProtection="1">
      <alignment horizontal="center"/>
    </xf>
    <xf numFmtId="44" fontId="11" fillId="8" borderId="52" xfId="0" applyNumberFormat="1" applyFont="1" applyFill="1" applyBorder="1" applyAlignment="1" applyProtection="1">
      <alignment horizontal="center"/>
    </xf>
    <xf numFmtId="171" fontId="0" fillId="7" borderId="14" xfId="0" applyNumberFormat="1" applyFill="1" applyBorder="1" applyAlignment="1" applyProtection="1">
      <alignment horizontal="right"/>
      <protection locked="0"/>
    </xf>
    <xf numFmtId="171" fontId="0" fillId="8" borderId="2" xfId="0" applyNumberFormat="1" applyFill="1" applyBorder="1" applyAlignment="1" applyProtection="1">
      <alignment horizontal="right"/>
      <protection locked="0"/>
    </xf>
    <xf numFmtId="167" fontId="19" fillId="8" borderId="14" xfId="0" applyNumberFormat="1" applyFont="1" applyFill="1" applyBorder="1" applyAlignment="1" applyProtection="1">
      <alignment horizontal="center"/>
    </xf>
    <xf numFmtId="0" fontId="8" fillId="8" borderId="0" xfId="0" applyFont="1" applyFill="1" applyBorder="1" applyAlignment="1" applyProtection="1">
      <alignment horizontal="center" wrapText="1"/>
    </xf>
    <xf numFmtId="49" fontId="5" fillId="7" borderId="29" xfId="0" applyNumberFormat="1" applyFont="1" applyFill="1" applyBorder="1" applyAlignment="1" applyProtection="1">
      <alignment horizontal="center"/>
      <protection locked="0"/>
    </xf>
    <xf numFmtId="49" fontId="6" fillId="7" borderId="29" xfId="0" applyNumberFormat="1" applyFont="1" applyFill="1" applyBorder="1" applyAlignment="1" applyProtection="1">
      <alignment horizontal="center"/>
      <protection locked="0"/>
    </xf>
    <xf numFmtId="0" fontId="12" fillId="7" borderId="29" xfId="0" applyFont="1" applyFill="1" applyBorder="1" applyAlignment="1" applyProtection="1">
      <alignment horizontal="center"/>
    </xf>
    <xf numFmtId="44" fontId="57" fillId="8" borderId="0" xfId="0" applyNumberFormat="1" applyFont="1" applyFill="1" applyBorder="1" applyAlignment="1" applyProtection="1">
      <alignment horizontal="right"/>
    </xf>
    <xf numFmtId="44" fontId="57" fillId="8" borderId="64" xfId="0" applyNumberFormat="1" applyFont="1" applyFill="1" applyBorder="1" applyAlignment="1" applyProtection="1">
      <alignment horizontal="right"/>
    </xf>
    <xf numFmtId="44" fontId="4" fillId="7" borderId="0" xfId="0" applyNumberFormat="1" applyFont="1" applyFill="1" applyBorder="1" applyAlignment="1" applyProtection="1">
      <alignment horizontal="right"/>
      <protection locked="0"/>
    </xf>
    <xf numFmtId="44" fontId="4" fillId="7" borderId="64" xfId="0" applyNumberFormat="1" applyFont="1" applyFill="1" applyBorder="1" applyAlignment="1" applyProtection="1">
      <alignment horizontal="right"/>
      <protection locked="0"/>
    </xf>
    <xf numFmtId="44" fontId="104" fillId="8" borderId="0" xfId="0" applyNumberFormat="1" applyFont="1" applyFill="1" applyBorder="1" applyAlignment="1" applyProtection="1">
      <alignment horizontal="center"/>
    </xf>
    <xf numFmtId="44" fontId="104" fillId="8" borderId="64" xfId="0" applyNumberFormat="1" applyFont="1" applyFill="1" applyBorder="1" applyAlignment="1" applyProtection="1">
      <alignment horizontal="center"/>
    </xf>
    <xf numFmtId="44" fontId="64" fillId="8" borderId="0" xfId="0" applyNumberFormat="1" applyFont="1" applyFill="1" applyBorder="1" applyAlignment="1" applyProtection="1">
      <alignment horizontal="center"/>
    </xf>
    <xf numFmtId="44" fontId="64" fillId="8" borderId="64" xfId="0" applyNumberFormat="1" applyFont="1" applyFill="1" applyBorder="1" applyAlignment="1" applyProtection="1">
      <alignment horizontal="center"/>
    </xf>
    <xf numFmtId="44" fontId="4" fillId="8" borderId="79" xfId="0" applyNumberFormat="1" applyFont="1" applyFill="1" applyBorder="1" applyAlignment="1" applyProtection="1">
      <alignment horizontal="right"/>
    </xf>
    <xf numFmtId="0" fontId="0" fillId="8" borderId="67" xfId="0" applyFill="1" applyBorder="1"/>
    <xf numFmtId="0" fontId="0" fillId="8" borderId="80" xfId="0" applyFill="1" applyBorder="1"/>
    <xf numFmtId="44" fontId="0" fillId="8" borderId="67" xfId="0" applyNumberFormat="1" applyFill="1" applyBorder="1"/>
    <xf numFmtId="44" fontId="0" fillId="8" borderId="80" xfId="0" applyNumberFormat="1" applyFill="1" applyBorder="1"/>
    <xf numFmtId="171" fontId="0" fillId="8" borderId="2" xfId="0" applyNumberFormat="1" applyFill="1" applyBorder="1" applyAlignment="1" applyProtection="1">
      <alignment horizontal="right"/>
    </xf>
    <xf numFmtId="171" fontId="0" fillId="7" borderId="2" xfId="0" applyNumberFormat="1" applyFill="1" applyBorder="1" applyAlignment="1" applyProtection="1">
      <alignment horizontal="right"/>
      <protection locked="0"/>
    </xf>
    <xf numFmtId="0" fontId="8" fillId="8" borderId="0" xfId="3" applyFont="1" applyFill="1" applyBorder="1" applyAlignment="1">
      <alignment horizontal="center"/>
    </xf>
    <xf numFmtId="0" fontId="12" fillId="8" borderId="0" xfId="3" applyFont="1" applyFill="1" applyBorder="1" applyAlignment="1">
      <alignment horizontal="left" wrapText="1"/>
    </xf>
    <xf numFmtId="0" fontId="12" fillId="8" borderId="4" xfId="3" applyFont="1" applyFill="1" applyBorder="1" applyAlignment="1">
      <alignment horizontal="left" wrapText="1"/>
    </xf>
    <xf numFmtId="0" fontId="8" fillId="12" borderId="0" xfId="3" applyFont="1" applyFill="1" applyBorder="1" applyAlignment="1" applyProtection="1">
      <alignment horizontal="left"/>
      <protection locked="0"/>
    </xf>
    <xf numFmtId="0" fontId="8" fillId="12" borderId="4" xfId="3" applyFont="1" applyFill="1" applyBorder="1" applyAlignment="1" applyProtection="1">
      <alignment horizontal="left"/>
      <protection locked="0"/>
    </xf>
    <xf numFmtId="171" fontId="7" fillId="12" borderId="14" xfId="3" applyNumberFormat="1" applyFont="1" applyFill="1" applyBorder="1" applyAlignment="1" applyProtection="1">
      <alignment horizontal="right"/>
      <protection locked="0"/>
    </xf>
    <xf numFmtId="171" fontId="7" fillId="12" borderId="47" xfId="3" applyNumberFormat="1" applyFont="1" applyFill="1" applyBorder="1" applyAlignment="1" applyProtection="1">
      <alignment horizontal="right"/>
      <protection locked="0"/>
    </xf>
    <xf numFmtId="49" fontId="4" fillId="12" borderId="14" xfId="3" applyNumberFormat="1" applyFont="1" applyFill="1" applyBorder="1" applyAlignment="1" applyProtection="1">
      <alignment horizontal="center" wrapText="1"/>
      <protection locked="0"/>
    </xf>
    <xf numFmtId="0" fontId="12" fillId="12" borderId="14" xfId="3" applyFont="1" applyFill="1" applyBorder="1" applyAlignment="1" applyProtection="1">
      <alignment horizontal="center"/>
      <protection locked="0"/>
    </xf>
    <xf numFmtId="42" fontId="12" fillId="8" borderId="45" xfId="3" applyNumberFormat="1" applyFont="1" applyFill="1" applyBorder="1" applyAlignment="1">
      <alignment horizontal="right"/>
    </xf>
    <xf numFmtId="42" fontId="12" fillId="8" borderId="70" xfId="3" applyNumberFormat="1" applyFont="1" applyFill="1" applyBorder="1" applyAlignment="1">
      <alignment horizontal="right"/>
    </xf>
    <xf numFmtId="42" fontId="12" fillId="8" borderId="83" xfId="3" applyNumberFormat="1" applyFont="1" applyFill="1" applyBorder="1" applyAlignment="1">
      <alignment horizontal="right"/>
    </xf>
    <xf numFmtId="42" fontId="12" fillId="8" borderId="0" xfId="3" applyNumberFormat="1" applyFont="1" applyFill="1" applyBorder="1" applyAlignment="1">
      <alignment horizontal="right"/>
    </xf>
    <xf numFmtId="0" fontId="12" fillId="8" borderId="4" xfId="3" applyFont="1" applyFill="1" applyBorder="1" applyAlignment="1">
      <alignment horizontal="right"/>
    </xf>
    <xf numFmtId="0" fontId="12" fillId="8" borderId="0" xfId="3" applyFont="1" applyFill="1" applyBorder="1" applyAlignment="1">
      <alignment horizontal="left"/>
    </xf>
    <xf numFmtId="0" fontId="4" fillId="12" borderId="14" xfId="3" applyFont="1" applyFill="1" applyBorder="1" applyAlignment="1" applyProtection="1">
      <alignment horizontal="center"/>
      <protection locked="0"/>
    </xf>
    <xf numFmtId="42" fontId="4" fillId="8" borderId="0" xfId="3" applyNumberFormat="1" applyFont="1" applyFill="1" applyBorder="1" applyAlignment="1" applyProtection="1">
      <alignment horizontal="right"/>
    </xf>
    <xf numFmtId="42" fontId="4" fillId="8" borderId="4" xfId="3" applyNumberFormat="1" applyFont="1" applyFill="1" applyBorder="1" applyAlignment="1" applyProtection="1">
      <alignment horizontal="right"/>
    </xf>
    <xf numFmtId="0" fontId="4" fillId="8" borderId="2" xfId="3" applyNumberFormat="1" applyFont="1" applyFill="1" applyBorder="1" applyAlignment="1">
      <alignment horizontal="center"/>
    </xf>
    <xf numFmtId="49" fontId="7" fillId="12" borderId="14" xfId="3" applyNumberFormat="1" applyFont="1" applyFill="1" applyBorder="1" applyAlignment="1" applyProtection="1">
      <alignment horizontal="left" wrapText="1"/>
      <protection locked="0"/>
    </xf>
    <xf numFmtId="49" fontId="7" fillId="12" borderId="47" xfId="3" applyNumberFormat="1" applyFont="1" applyFill="1" applyBorder="1" applyAlignment="1" applyProtection="1">
      <alignment horizontal="left" wrapText="1"/>
      <protection locked="0"/>
    </xf>
    <xf numFmtId="0" fontId="4" fillId="8" borderId="9" xfId="3" applyFont="1" applyFill="1" applyBorder="1" applyAlignment="1">
      <alignment horizontal="center"/>
    </xf>
    <xf numFmtId="0" fontId="4" fillId="8" borderId="0" xfId="3" applyFont="1" applyFill="1" applyBorder="1" applyAlignment="1">
      <alignment horizontal="center"/>
    </xf>
    <xf numFmtId="0" fontId="4" fillId="8" borderId="4" xfId="3" applyFont="1" applyFill="1" applyBorder="1" applyAlignment="1">
      <alignment horizontal="center"/>
    </xf>
    <xf numFmtId="0" fontId="12" fillId="8" borderId="7" xfId="3" applyFont="1" applyFill="1" applyBorder="1" applyAlignment="1">
      <alignment horizontal="center"/>
    </xf>
    <xf numFmtId="0" fontId="13" fillId="8" borderId="7" xfId="3" applyFont="1" applyFill="1" applyBorder="1" applyAlignment="1">
      <alignment horizontal="left" vertical="center" wrapText="1"/>
    </xf>
    <xf numFmtId="0" fontId="13" fillId="8" borderId="19" xfId="3" applyFont="1" applyFill="1" applyBorder="1" applyAlignment="1">
      <alignment horizontal="left" vertical="center" wrapText="1"/>
    </xf>
    <xf numFmtId="0" fontId="7" fillId="8" borderId="10" xfId="3" applyFont="1" applyFill="1" applyBorder="1" applyAlignment="1">
      <alignment horizontal="center" vertical="top"/>
    </xf>
    <xf numFmtId="0" fontId="7" fillId="8" borderId="7" xfId="3" applyFont="1" applyFill="1" applyBorder="1" applyAlignment="1">
      <alignment horizontal="center" vertical="top"/>
    </xf>
    <xf numFmtId="44" fontId="76" fillId="8" borderId="16" xfId="3" applyNumberFormat="1" applyFont="1" applyFill="1" applyBorder="1" applyAlignment="1" applyProtection="1">
      <alignment horizontal="right"/>
    </xf>
    <xf numFmtId="44" fontId="76" fillId="8" borderId="26" xfId="3" applyNumberFormat="1" applyFont="1" applyFill="1" applyBorder="1" applyAlignment="1" applyProtection="1">
      <alignment horizontal="right"/>
    </xf>
    <xf numFmtId="6" fontId="4" fillId="8" borderId="0" xfId="3" applyNumberFormat="1" applyFont="1" applyFill="1" applyBorder="1" applyAlignment="1">
      <alignment horizontal="center"/>
    </xf>
    <xf numFmtId="0" fontId="105" fillId="8" borderId="9" xfId="3" applyFont="1" applyFill="1" applyBorder="1" applyAlignment="1">
      <alignment horizontal="center"/>
    </xf>
    <xf numFmtId="0" fontId="105" fillId="8" borderId="0" xfId="3" applyFont="1" applyFill="1" applyBorder="1" applyAlignment="1">
      <alignment horizontal="center"/>
    </xf>
    <xf numFmtId="0" fontId="105" fillId="8" borderId="4" xfId="3" applyFont="1" applyFill="1" applyBorder="1" applyAlignment="1">
      <alignment horizontal="center"/>
    </xf>
    <xf numFmtId="0" fontId="12" fillId="8" borderId="9" xfId="3" applyFont="1" applyFill="1" applyBorder="1" applyAlignment="1">
      <alignment horizontal="left"/>
    </xf>
    <xf numFmtId="0" fontId="4" fillId="6" borderId="25" xfId="3" applyFont="1" applyFill="1" applyBorder="1" applyAlignment="1">
      <alignment horizontal="center"/>
    </xf>
    <xf numFmtId="0" fontId="4" fillId="6" borderId="16" xfId="3" applyFont="1" applyFill="1" applyBorder="1" applyAlignment="1">
      <alignment horizontal="center"/>
    </xf>
    <xf numFmtId="0" fontId="4" fillId="6" borderId="26" xfId="3" applyFont="1" applyFill="1" applyBorder="1" applyAlignment="1">
      <alignment horizontal="center"/>
    </xf>
    <xf numFmtId="49" fontId="4" fillId="12" borderId="29" xfId="3" applyNumberFormat="1" applyFont="1" applyFill="1" applyBorder="1" applyAlignment="1" applyProtection="1">
      <alignment horizontal="center"/>
      <protection locked="0"/>
    </xf>
    <xf numFmtId="0" fontId="8" fillId="12" borderId="36" xfId="3" applyFont="1" applyFill="1" applyBorder="1" applyAlignment="1" applyProtection="1">
      <alignment horizontal="left"/>
      <protection locked="0"/>
    </xf>
    <xf numFmtId="0" fontId="8" fillId="12" borderId="46" xfId="3" applyFont="1" applyFill="1" applyBorder="1" applyAlignment="1" applyProtection="1">
      <alignment horizontal="left"/>
      <protection locked="0"/>
    </xf>
    <xf numFmtId="0" fontId="12" fillId="12" borderId="29" xfId="3" applyFont="1" applyFill="1" applyBorder="1" applyAlignment="1" applyProtection="1">
      <alignment horizontal="center"/>
      <protection locked="0"/>
    </xf>
    <xf numFmtId="0" fontId="12" fillId="12" borderId="50" xfId="3" applyFont="1" applyFill="1" applyBorder="1" applyAlignment="1" applyProtection="1">
      <alignment horizontal="center"/>
      <protection locked="0"/>
    </xf>
    <xf numFmtId="172" fontId="90" fillId="8" borderId="0" xfId="4" applyNumberFormat="1" applyFont="1" applyFill="1" applyAlignment="1">
      <alignment horizontal="center" vertical="center"/>
    </xf>
    <xf numFmtId="172" fontId="106" fillId="8" borderId="0" xfId="4" applyNumberFormat="1" applyFont="1" applyFill="1" applyBorder="1" applyAlignment="1" applyProtection="1">
      <alignment horizontal="left" vertical="center" wrapText="1"/>
    </xf>
    <xf numFmtId="0" fontId="8" fillId="8" borderId="23" xfId="3" applyFill="1" applyBorder="1" applyAlignment="1" applyProtection="1">
      <alignment horizontal="center" vertical="center"/>
    </xf>
    <xf numFmtId="0" fontId="8" fillId="8" borderId="24" xfId="3" applyFill="1" applyBorder="1" applyAlignment="1" applyProtection="1">
      <alignment horizontal="center" vertical="center"/>
    </xf>
    <xf numFmtId="0" fontId="8" fillId="8" borderId="12" xfId="3" applyFill="1" applyBorder="1" applyAlignment="1" applyProtection="1">
      <alignment horizontal="center" vertical="center"/>
    </xf>
    <xf numFmtId="0" fontId="48" fillId="8" borderId="9" xfId="3" applyFont="1" applyFill="1" applyBorder="1" applyAlignment="1" applyProtection="1">
      <alignment horizontal="center" vertical="center"/>
    </xf>
    <xf numFmtId="0" fontId="48" fillId="8" borderId="0" xfId="3" applyFont="1" applyFill="1" applyBorder="1" applyAlignment="1" applyProtection="1">
      <alignment horizontal="center" vertical="center"/>
    </xf>
    <xf numFmtId="0" fontId="48" fillId="8" borderId="4" xfId="3" applyFont="1" applyFill="1" applyBorder="1" applyAlignment="1" applyProtection="1">
      <alignment horizontal="center" vertical="center"/>
    </xf>
    <xf numFmtId="0" fontId="83" fillId="13" borderId="9" xfId="3" applyFont="1" applyFill="1" applyBorder="1" applyAlignment="1">
      <alignment horizontal="center" vertical="center"/>
    </xf>
    <xf numFmtId="0" fontId="83" fillId="13" borderId="0" xfId="3" applyFont="1" applyFill="1" applyBorder="1" applyAlignment="1">
      <alignment horizontal="center" vertical="center"/>
    </xf>
    <xf numFmtId="0" fontId="83" fillId="13" borderId="4" xfId="3" applyFont="1" applyFill="1" applyBorder="1" applyAlignment="1">
      <alignment horizontal="center" vertical="center"/>
    </xf>
  </cellXfs>
  <cellStyles count="5">
    <cellStyle name="Lien hypertexte" xfId="1" builtinId="8"/>
    <cellStyle name="Monétaire" xfId="2" builtinId="4"/>
    <cellStyle name="Normal" xfId="0" builtinId="0"/>
    <cellStyle name="Normal 2" xfId="3"/>
    <cellStyle name="Normal 3" xfId="4"/>
  </cellStyles>
  <dxfs count="32">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ill>
        <patternFill patternType="solid">
          <fgColor indexed="64"/>
          <bgColor theme="9" tint="0.59999389629810485"/>
        </patternFill>
      </fill>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fill>
        <patternFill>
          <bgColor rgb="FFFF0000"/>
        </patternFill>
      </fill>
    </dxf>
    <dxf>
      <fill>
        <patternFill>
          <bgColor theme="0"/>
        </patternFill>
      </fill>
    </dxf>
    <dxf>
      <font>
        <color rgb="FFFF0000"/>
      </font>
    </dxf>
    <dxf>
      <font>
        <color rgb="FF0000FF"/>
      </font>
    </dxf>
    <dxf>
      <font>
        <color rgb="FF0000FF"/>
      </font>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10</xdr:col>
      <xdr:colOff>60960</xdr:colOff>
      <xdr:row>0</xdr:row>
      <xdr:rowOff>28575</xdr:rowOff>
    </xdr:from>
    <xdr:to>
      <xdr:col>11</xdr:col>
      <xdr:colOff>547931</xdr:colOff>
      <xdr:row>3</xdr:row>
      <xdr:rowOff>1954</xdr:rowOff>
    </xdr:to>
    <xdr:pic>
      <xdr:nvPicPr>
        <xdr:cNvPr id="2" name="Image 1"/>
        <xdr:cNvPicPr>
          <a:picLocks noChangeAspect="1"/>
        </xdr:cNvPicPr>
      </xdr:nvPicPr>
      <xdr:blipFill>
        <a:blip xmlns:r="http://schemas.openxmlformats.org/officeDocument/2006/relationships" r:embed="rId1"/>
        <a:stretch>
          <a:fillRect/>
        </a:stretch>
      </xdr:blipFill>
      <xdr:spPr>
        <a:xfrm>
          <a:off x="5962650" y="28575"/>
          <a:ext cx="679053" cy="656827"/>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180975</xdr:colOff>
      <xdr:row>2</xdr:row>
      <xdr:rowOff>87630</xdr:rowOff>
    </xdr:from>
    <xdr:ext cx="192428" cy="264560"/>
    <xdr:sp macro="" textlink="">
      <xdr:nvSpPr>
        <xdr:cNvPr id="2" name="ZoneTexte 1"/>
        <xdr:cNvSpPr txBox="1"/>
      </xdr:nvSpPr>
      <xdr:spPr>
        <a:xfrm>
          <a:off x="9915525" y="6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xdr:wsDr>
</file>

<file path=xl/queryTables/queryTable1.xml><?xml version="1.0" encoding="utf-8"?>
<queryTable xmlns="http://schemas.openxmlformats.org/spreadsheetml/2006/main" name="Sondage_Développement_52021" connectionId="1" autoFormatId="16" applyNumberFormats="0" applyBorderFormats="0" applyFontFormats="0" applyPatternFormats="0" applyAlignmentFormats="0" applyWidthHeightFormats="0"/>
</file>

<file path=xl/tables/table1.xml><?xml version="1.0" encoding="utf-8"?>
<table xmlns="http://schemas.openxmlformats.org/spreadsheetml/2006/main" id="1" name="Table1" displayName="Table1" ref="A1:DP2" totalsRowShown="0">
  <autoFilter ref="A1:DP2"/>
  <tableColumns count="120">
    <tableColumn id="8" name="Caisse et banque">
      <calculatedColumnFormula>'4-BILAN'!H11</calculatedColumnFormula>
    </tableColumn>
    <tableColumn id="9" name="Caisse et banque - Dons dédiés" dataDxfId="26">
      <calculatedColumnFormula>'4-BILAN'!H12</calculatedColumnFormula>
    </tableColumn>
    <tableColumn id="10" name="Compte de messes">
      <calculatedColumnFormula>'4-BILAN'!H13</calculatedColumnFormula>
    </tableColumn>
    <tableColumn id="11" name="Autres comptes de banques">
      <calculatedColumnFormula>'4-BILAN'!H14</calculatedColumnFormula>
    </tableColumn>
    <tableColumn id="12" name="Comptes à recevoir">
      <calculatedColumnFormula>'4-BILAN'!H18</calculatedColumnFormula>
    </tableColumn>
    <tableColumn id="13" name="TPS à recevoir">
      <calculatedColumnFormula>'4-BILAN'!H19</calculatedColumnFormula>
    </tableColumn>
    <tableColumn id="14" name="TVQ à recevoir">
      <calculatedColumnFormula>'4-BILAN'!H20</calculatedColumnFormula>
    </tableColumn>
    <tableColumn id="120" name="Crédit de contribution diocésaine" dataDxfId="25">
      <calculatedColumnFormula>'4-BILAN'!H21</calculatedColumnFormula>
    </tableColumn>
    <tableColumn id="15" name="Frais payés d'avance">
      <calculatedColumnFormula>'4-BILAN'!H22</calculatedColumnFormula>
    </tableColumn>
    <tableColumn id="16" name="Obligations">
      <calculatedColumnFormula>'4-BILAN'!H27</calculatedColumnFormula>
    </tableColumn>
    <tableColumn id="17" name="Certificats de dépôts">
      <calculatedColumnFormula>'4-BILAN'!H28</calculatedColumnFormula>
    </tableColumn>
    <tableColumn id="18" name="Autres placements">
      <calculatedColumnFormula>'4-BILAN'!H29</calculatedColumnFormula>
    </tableColumn>
    <tableColumn id="19" name="Autres (si requis)">
      <calculatedColumnFormula>'4-BILAN'!H30</calculatedColumnFormula>
    </tableColumn>
    <tableColumn id="20" name="Terrain">
      <calculatedColumnFormula>'4-BILAN'!H35</calculatedColumnFormula>
    </tableColumn>
    <tableColumn id="21" name="Bâtiments :  Église">
      <calculatedColumnFormula>'4-BILAN'!H36</calculatedColumnFormula>
    </tableColumn>
    <tableColumn id="22" name="Bâtiment : Presbytère et autres">
      <calculatedColumnFormula>'4-BILAN'!H37</calculatedColumnFormula>
    </tableColumn>
    <tableColumn id="23" name="Ameublement :  Église">
      <calculatedColumnFormula>'4-BILAN'!H38</calculatedColumnFormula>
    </tableColumn>
    <tableColumn id="24" name="Ammeublement :  Presbytère  et autres immeubles">
      <calculatedColumnFormula>'4-BILAN'!H39</calculatedColumnFormula>
    </tableColumn>
    <tableColumn id="25" name="Orgues et cloches">
      <calculatedColumnFormula>'4-BILAN'!H40</calculatedColumnFormula>
    </tableColumn>
    <tableColumn id="26" name="Outillage d'entretien">
      <calculatedColumnFormula>'4-BILAN'!H41</calculatedColumnFormula>
    </tableColumn>
    <tableColumn id="116" name="Immobilisations - Dons dédiés" dataDxfId="24">
      <calculatedColumnFormula>'4-BILAN'!H42</calculatedColumnFormula>
    </tableColumn>
    <tableColumn id="27" name="Autres">
      <calculatedColumnFormula>'4-BILAN'!H43</calculatedColumnFormula>
    </tableColumn>
    <tableColumn id="28" name="moins : Amortissement cumulé">
      <calculatedColumnFormula>'4-BILAN'!H44</calculatedColumnFormula>
    </tableColumn>
    <tableColumn id="29" name="Emprunt d'une institution financière (incluant mar">
      <calculatedColumnFormula>'4-BILAN'!H54</calculatedColumnFormula>
    </tableColumn>
    <tableColumn id="30" name="Emprunts du Fonds d'entraide... - court terme">
      <calculatedColumnFormula>'4-BILAN'!H55</calculatedColumnFormula>
    </tableColumn>
    <tableColumn id="121" name="Compte d'urgence pour les entreprises canadiennes (CUEC)" dataDxfId="23">
      <calculatedColumnFormula>'4-BILAN'!H56</calculatedColumnFormula>
    </tableColumn>
    <tableColumn id="122" name="Contribution diocésaine à payer" dataDxfId="22">
      <calculatedColumnFormula>'4-BILAN'!H57</calculatedColumnFormula>
    </tableColumn>
    <tableColumn id="31" name="Autres comptes à payer">
      <calculatedColumnFormula>'4-BILAN'!H58</calculatedColumnFormula>
    </tableColumn>
    <tableColumn id="32" name="Frais courus" dataDxfId="21">
      <calculatedColumnFormula>'4-BILAN'!H59</calculatedColumnFormula>
    </tableColumn>
    <tableColumn id="33" name="Messes à célébrer" dataDxfId="20">
      <calculatedColumnFormula>'4-BILAN'!H60</calculatedColumnFormula>
    </tableColumn>
    <tableColumn id="34" name="Autres emprunts CT (spécifier)" dataDxfId="19">
      <calculatedColumnFormula>'4-BILAN'!H61</calculatedColumnFormula>
    </tableColumn>
    <tableColumn id="35" name="Emprunt d'une institution financière - long terme" dataDxfId="18">
      <calculatedColumnFormula>'4-BILAN'!H66</calculatedColumnFormula>
    </tableColumn>
    <tableColumn id="36" name="Emprunts du Fonds d'entraide... - long terme" dataDxfId="17">
      <calculatedColumnFormula>'4-BILAN'!H67</calculatedColumnFormula>
    </tableColumn>
    <tableColumn id="37" name="Autres emprunts LT" dataDxfId="16">
      <calculatedColumnFormula>'4-BILAN'!H68</calculatedColumnFormula>
    </tableColumn>
    <tableColumn id="38" name="Balance 1er janvier">
      <calculatedColumnFormula>'4-BILAN'!H73</calculatedColumnFormula>
    </tableColumn>
    <tableColumn id="6" name="Avoirs - Dons dédiés" dataDxfId="15">
      <calculatedColumnFormula>'4-BILAN'!H74</calculatedColumnFormula>
    </tableColumn>
    <tableColumn id="39" name="Quêtes pour la paroisse">
      <calculatedColumnFormula>'5-REVENUS'!J7</calculatedColumnFormula>
    </tableColumn>
    <tableColumn id="40" name="Quêtes commandées par le diocèse pour d'autres org">
      <calculatedColumnFormula>'5-REVENUS'!J8</calculatedColumnFormula>
    </tableColumn>
    <tableColumn id="41" name="Dîme et Offrande annuelle">
      <calculatedColumnFormula>'5-REVENUS'!J9</calculatedColumnFormula>
    </tableColumn>
    <tableColumn id="42" name="Dons ">
      <calculatedColumnFormula>'5-REVENUS'!J10</calculatedColumnFormula>
    </tableColumn>
    <tableColumn id="43" name="Messes annoncées">
      <calculatedColumnFormula>'5-REVENUS'!J11</calculatedColumnFormula>
    </tableColumn>
    <tableColumn id="44" name="Mariages">
      <calculatedColumnFormula>'5-REVENUS'!J12</calculatedColumnFormula>
    </tableColumn>
    <tableColumn id="45" name="Funérailles">
      <calculatedColumnFormula>'5-REVENUS'!J13</calculatedColumnFormula>
    </tableColumn>
    <tableColumn id="46" name="Luminaires">
      <calculatedColumnFormula>'5-REVENUS'!J14</calculatedColumnFormula>
    </tableColumn>
    <tableColumn id="47" name="Contributions Éducation à la foi des 0-12 ans">
      <calculatedColumnFormula>'5-REVENUS'!J16</calculatedColumnFormula>
    </tableColumn>
    <tableColumn id="48" name="Contributions Pastorale jeunesse">
      <calculatedColumnFormula>'5-REVENUS'!J17</calculatedColumnFormula>
    </tableColumn>
    <tableColumn id="49" name="Contributions Éducation à la foi des adultes">
      <calculatedColumnFormula>'5-REVENUS'!J18</calculatedColumnFormula>
    </tableColumn>
    <tableColumn id="50" name="Contributions Pastorale de la santé">
      <calculatedColumnFormula>'5-REVENUS'!J19</calculatedColumnFormula>
    </tableColumn>
    <tableColumn id="51" name="Contributions Pastorale sociale">
      <calculatedColumnFormula>'5-REVENUS'!J20</calculatedColumnFormula>
    </tableColumn>
    <tableColumn id="52" name="Autres revenus de nature religieuse (Prions...)">
      <calculatedColumnFormula>'5-REVENUS'!J21</calculatedColumnFormula>
    </tableColumn>
    <tableColumn id="53" name="Locations à court terme (salles ...)">
      <calculatedColumnFormula>'5-REVENUS'!J25</calculatedColumnFormula>
    </tableColumn>
    <tableColumn id="54" name="Locations à long terme (presbytère, église...)">
      <calculatedColumnFormula>'5-REVENUS'!J26</calculatedColumnFormula>
    </tableColumn>
    <tableColumn id="55" name="Pension et logement de résidents et/ou clergé">
      <calculatedColumnFormula>'5-REVENUS'!J27</calculatedColumnFormula>
    </tableColumn>
    <tableColumn id="56" name="Bingo (revenus)">
      <calculatedColumnFormula>'5-REVENUS'!J31</calculatedColumnFormula>
    </tableColumn>
    <tableColumn id="57" name="Restaurant (revenus)">
      <calculatedColumnFormula>'5-REVENUS'!J32</calculatedColumnFormula>
    </tableColumn>
    <tableColumn id="58" name="Bazar (revenus)">
      <calculatedColumnFormula>'5-REVENUS'!J33</calculatedColumnFormula>
    </tableColumn>
    <tableColumn id="59" name="Autres (revenus)">
      <calculatedColumnFormula>'5-REVENUS'!J34</calculatedColumnFormula>
    </tableColumn>
    <tableColumn id="60" name="Intérêts perçus">
      <calculatedColumnFormula>'5-REVENUS'!J38</calculatedColumnFormula>
    </tableColumn>
    <tableColumn id="7" name="Gain sur disposition d'actifs" dataDxfId="14">
      <calculatedColumnFormula>'5-REVENUS'!J39</calculatedColumnFormula>
    </tableColumn>
    <tableColumn id="61" name="Cimetière (contribution au Fonds Général)">
      <calculatedColumnFormula>'5-REVENUS'!J43</calculatedColumnFormula>
    </tableColumn>
    <tableColumn id="62" name="Revenus des petits cimetières">
      <calculatedColumnFormula>'5-REVENUS'!J44</calculatedColumnFormula>
    </tableColumn>
    <tableColumn id="109" name="Dons dédiés" dataDxfId="13">
      <calculatedColumnFormula>'5-REVENUS'!J45</calculatedColumnFormula>
    </tableColumn>
    <tableColumn id="63" name="Subventions gouvernementales reliées aux salaires">
      <calculatedColumnFormula>'5-REVENUS'!J46</calculatedColumnFormula>
    </tableColumn>
    <tableColumn id="64" name="Contribution du diocèse pour les R.S.E. / agp">
      <calculatedColumnFormula>'5-REVENUS'!J47</calculatedColumnFormula>
    </tableColumn>
    <tableColumn id="65" name="Subv salaires Oeuvre Voc. Diocesan Priesthood Mont">
      <calculatedColumnFormula>'5-REVENUS'!J48</calculatedColumnFormula>
    </tableColumn>
    <tableColumn id="110" name="Subventions et dons reçus du Diocèse" dataDxfId="12">
      <calculatedColumnFormula>'5-REVENUS'!J50</calculatedColumnFormula>
    </tableColumn>
    <tableColumn id="66" name="Remboursement de salaire (joindre le détail)">
      <calculatedColumnFormula>'5-REVENUS'!J51</calculatedColumnFormula>
    </tableColumn>
    <tableColumn id="67" name="Remb de salaire par le cimetière (joindre details)">
      <calculatedColumnFormula>'5-REVENUS'!J52</calculatedColumnFormula>
    </tableColumn>
    <tableColumn id="68" name="Subv gouv: Conseil du patrimoine religieux du QC">
      <calculatedColumnFormula>'5-REVENUS'!J54</calculatedColumnFormula>
    </tableColumn>
    <tableColumn id="69" name="Divers (annexer une liste)">
      <calculatedColumnFormula>'5-REVENUS'!J56</calculatedColumnFormula>
    </tableColumn>
    <tableColumn id="70" name="Salaires bruts (joindre le détail)">
      <calculatedColumnFormula>'6-DÉPENSES'!I7</calculatedColumnFormula>
    </tableColumn>
    <tableColumn id="71" name="Remboursement salaires au diocèse ou paroisses">
      <calculatedColumnFormula>'6-DÉPENSES'!I8</calculatedColumnFormula>
    </tableColumn>
    <tableColumn id="123" name="Subvention salariale d'urgence du Canada (SSUC)" dataDxfId="11">
      <calculatedColumnFormula>'6-DÉPENSES'!I9</calculatedColumnFormula>
    </tableColumn>
    <tableColumn id="72" name="Avantages sociaux - part employeur (détail)">
      <calculatedColumnFormula>'6-DÉPENSES'!I10</calculatedColumnFormula>
    </tableColumn>
    <tableColumn id="73" name="Formation continue du personnel">
      <calculatedColumnFormula>'6-DÉPENSES'!I11</calculatedColumnFormula>
    </tableColumn>
    <tableColumn id="74" name="Ministère occasionnel (conférencier, prédicateur)">
      <calculatedColumnFormula>'6-DÉPENSES'!I12</calculatedColumnFormula>
    </tableColumn>
    <tableColumn id="75" name="Offrandes de messe aux prêtres">
      <calculatedColumnFormula>'6-DÉPENSES'!I13</calculatedColumnFormula>
    </tableColumn>
    <tableColumn id="76" name="Nourriture">
      <calculatedColumnFormula>'6-DÉPENSES'!I14</calculatedColumnFormula>
    </tableColumn>
    <tableColumn id="77" name="Logement">
      <calculatedColumnFormula>'6-DÉPENSES'!I15</calculatedColumnFormula>
    </tableColumn>
    <tableColumn id="78" name="Frais pour le culte">
      <calculatedColumnFormula>'6-DÉPENSES'!I19</calculatedColumnFormula>
    </tableColumn>
    <tableColumn id="79" name="Frais reliés Éducation à la foi des 0-12 ans">
      <calculatedColumnFormula>'6-DÉPENSES'!I20</calculatedColumnFormula>
    </tableColumn>
    <tableColumn id="80" name="Frais reliés aux activités en pastorale jeunnesse">
      <calculatedColumnFormula>'6-DÉPENSES'!I21</calculatedColumnFormula>
    </tableColumn>
    <tableColumn id="81" name="Frais reliés Éducation à la foi des adultes">
      <calculatedColumnFormula>'6-DÉPENSES'!I22</calculatedColumnFormula>
    </tableColumn>
    <tableColumn id="82" name="Frais reliés Pastorale de la santé">
      <calculatedColumnFormula>'6-DÉPENSES'!I23</calculatedColumnFormula>
    </tableColumn>
    <tableColumn id="83" name="Frais reliés Pastorale sociale">
      <calculatedColumnFormula>'6-DÉPENSES'!I24</calculatedColumnFormula>
    </tableColumn>
    <tableColumn id="84" name="Cierges">
      <calculatedColumnFormula>'6-DÉPENSES'!I25</calculatedColumnFormula>
    </tableColumn>
    <tableColumn id="85" name="Fourniture de bureau">
      <calculatedColumnFormula>'6-DÉPENSES'!I29</calculatedColumnFormula>
    </tableColumn>
    <tableColumn id="86" name="Téléphone et internet">
      <calculatedColumnFormula>'6-DÉPENSES'!I30</calculatedColumnFormula>
    </tableColumn>
    <tableColumn id="124" name="Dépenses reliées à la COVID-19" dataDxfId="10">
      <calculatedColumnFormula>'6-DÉPENSES'!I31</calculatedColumnFormula>
    </tableColumn>
    <tableColumn id="87" name="Honoraires professionnels">
      <calculatedColumnFormula>'6-DÉPENSES'!I32</calculatedColumnFormula>
    </tableColumn>
    <tableColumn id="88" name="Entretien (inclue réparations mineures et loyer)">
      <calculatedColumnFormula>'6-DÉPENSES'!I37</calculatedColumnFormula>
    </tableColumn>
    <tableColumn id="89" name="Électricité">
      <calculatedColumnFormula>'6-DÉPENSES'!I38</calculatedColumnFormula>
    </tableColumn>
    <tableColumn id="90" name="Chauffage">
      <calculatedColumnFormula>'6-DÉPENSES'!I39</calculatedColumnFormula>
    </tableColumn>
    <tableColumn id="91" name="Rep majeures (+10,000) en partie financées gouv">
      <calculatedColumnFormula>'6-DÉPENSES'!I41</calculatedColumnFormula>
    </tableColumn>
    <tableColumn id="92" name="Rep majeures (+10,000) financées par paroisse">
      <calculatedColumnFormula>'6-DÉPENSES'!I42</calculatedColumnFormula>
    </tableColumn>
    <tableColumn id="93" name="Assurances feu, vol et responsabilité">
      <calculatedColumnFormula>'6-DÉPENSES'!I43</calculatedColumnFormula>
    </tableColumn>
    <tableColumn id="94" name="Taxes">
      <calculatedColumnFormula>'6-DÉPENSES'!I44</calculatedColumnFormula>
    </tableColumn>
    <tableColumn id="95" name="Annexe, entretien, incluant réparations mineures">
      <calculatedColumnFormula>'6-DÉPENSES'!I48</calculatedColumnFormula>
    </tableColumn>
    <tableColumn id="96" name="Annexes électricité">
      <calculatedColumnFormula>'6-DÉPENSES'!I49</calculatedColumnFormula>
    </tableColumn>
    <tableColumn id="97" name="Annexes chauffage">
      <calculatedColumnFormula>'6-DÉPENSES'!I50</calculatedColumnFormula>
    </tableColumn>
    <tableColumn id="98" name="Annexes réparations majeures">
      <calculatedColumnFormula>'6-DÉPENSES'!I51</calculatedColumnFormula>
    </tableColumn>
    <tableColumn id="99" name="Annexes, assurances feu, vol et responsabilité">
      <calculatedColumnFormula>'6-DÉPENSES'!I52</calculatedColumnFormula>
    </tableColumn>
    <tableColumn id="115" name="Annexes taxes" dataDxfId="9">
      <calculatedColumnFormula>'6-DÉPENSES'!I53</calculatedColumnFormula>
    </tableColumn>
    <tableColumn id="114" name="Bingo (dépenses)" dataDxfId="8">
      <calculatedColumnFormula>'6-DÉPENSES'!I57</calculatedColumnFormula>
    </tableColumn>
    <tableColumn id="113" name="Restaurant (dépenses)" dataDxfId="7">
      <calculatedColumnFormula>'6-DÉPENSES'!I58</calculatedColumnFormula>
    </tableColumn>
    <tableColumn id="112" name="Bazar (dépenses)" dataDxfId="6">
      <calculatedColumnFormula>'6-DÉPENSES'!I59</calculatedColumnFormula>
    </tableColumn>
    <tableColumn id="111" name="Autres (dépenses)" dataDxfId="5">
      <calculatedColumnFormula>'6-DÉPENSES'!I60</calculatedColumnFormula>
    </tableColumn>
    <tableColumn id="101" name="Dépenses intérêtes payés">
      <calculatedColumnFormula>'6-DÉPENSES'!I64</calculatedColumnFormula>
    </tableColumn>
    <tableColumn id="102" name="Dépenses frais bancaires">
      <calculatedColumnFormula>'6-DÉPENSES'!I65</calculatedColumnFormula>
    </tableColumn>
    <tableColumn id="103" name="Contribution au diocèse et aux oeuvres diocésaines">
      <calculatedColumnFormula>'6-DÉPENSES'!I69</calculatedColumnFormula>
    </tableColumn>
    <tableColumn id="104" name="Quêtes commandées par le diocèse pour d'autres">
      <calculatedColumnFormula>'6-DÉPENSES'!I72</calculatedColumnFormula>
    </tableColumn>
    <tableColumn id="105" name="Frais de chancellerie">
      <calculatedColumnFormula>'6-DÉPENSES'!I73</calculatedColumnFormula>
    </tableColumn>
    <tableColumn id="106" name="Dépenses autres remboursements">
      <calculatedColumnFormula>'6-DÉPENSES'!I74</calculatedColumnFormula>
    </tableColumn>
    <tableColumn id="107" name="Dépenses cimetière">
      <calculatedColumnFormula>'6-DÉPENSES'!I78</calculatedColumnFormula>
    </tableColumn>
    <tableColumn id="117" name="Dépenses dons dédiés" dataDxfId="4">
      <calculatedColumnFormula>'6-DÉPENSES'!I79</calculatedColumnFormula>
    </tableColumn>
    <tableColumn id="108" name="Dépenses divers">
      <calculatedColumnFormula>'6-DÉPENSES'!I80</calculatedColumnFormula>
    </tableColumn>
    <tableColumn id="1" name="Somme actifs" dataDxfId="3">
      <calculatedColumnFormula>SUM(A2:W2)</calculatedColumnFormula>
    </tableColumn>
    <tableColumn id="2" name="Somme passifs" dataDxfId="2">
      <calculatedColumnFormula>SUM(X2:AH2)</calculatedColumnFormula>
    </tableColumn>
    <tableColumn id="3" name="Sommes revenus" dataDxfId="1">
      <calculatedColumnFormula>SUM(AK2:BR2)</calculatedColumnFormula>
    </tableColumn>
    <tableColumn id="4" name="Sommes dépenses" dataDxfId="0">
      <calculatedColumnFormula>SUM(BS2:DL2)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I233"/>
  <sheetViews>
    <sheetView workbookViewId="0">
      <selection activeCell="I20" sqref="I20"/>
    </sheetView>
  </sheetViews>
  <sheetFormatPr baseColWidth="10" defaultRowHeight="13.2"/>
  <cols>
    <col min="1" max="1" width="1.6640625" customWidth="1"/>
    <col min="2" max="2" width="3.6640625" customWidth="1"/>
    <col min="3" max="3" width="112.33203125" customWidth="1"/>
    <col min="4" max="4" width="1.6640625" customWidth="1"/>
    <col min="5" max="5" width="2.6640625" customWidth="1"/>
    <col min="6" max="6" width="1.6640625" customWidth="1"/>
  </cols>
  <sheetData>
    <row r="1" spans="1:6" ht="18" customHeight="1">
      <c r="C1" s="26" t="s">
        <v>506</v>
      </c>
      <c r="D1" s="26"/>
    </row>
    <row r="2" spans="1:6" ht="18" customHeight="1">
      <c r="C2" s="26" t="s">
        <v>599</v>
      </c>
      <c r="D2" s="26"/>
    </row>
    <row r="3" spans="1:6" ht="18" customHeight="1" thickBot="1">
      <c r="C3" s="26"/>
      <c r="D3" s="26"/>
    </row>
    <row r="4" spans="1:6" ht="17.399999999999999">
      <c r="A4" s="27"/>
      <c r="B4" s="28" t="s">
        <v>507</v>
      </c>
      <c r="C4" s="29" t="s">
        <v>508</v>
      </c>
      <c r="D4" s="29"/>
      <c r="E4" s="30"/>
      <c r="F4" s="31"/>
    </row>
    <row r="5" spans="1:6">
      <c r="A5" s="32"/>
      <c r="B5" s="15"/>
      <c r="C5" s="15"/>
      <c r="D5" s="15"/>
      <c r="E5" s="15"/>
      <c r="F5" s="33"/>
    </row>
    <row r="6" spans="1:6" s="39" customFormat="1" ht="16.5" customHeight="1">
      <c r="A6" s="34"/>
      <c r="B6" s="35" t="s">
        <v>247</v>
      </c>
      <c r="C6" s="36" t="s">
        <v>509</v>
      </c>
      <c r="D6" s="37"/>
      <c r="E6" s="15"/>
      <c r="F6" s="38"/>
    </row>
    <row r="7" spans="1:6" ht="4.5" customHeight="1" thickBot="1">
      <c r="A7" s="32"/>
      <c r="B7" s="15"/>
      <c r="C7" s="37"/>
      <c r="D7" s="37"/>
      <c r="E7" s="15"/>
      <c r="F7" s="33"/>
    </row>
    <row r="8" spans="1:6" s="39" customFormat="1" ht="16.5" customHeight="1" thickBot="1">
      <c r="A8" s="34"/>
      <c r="B8" s="35"/>
      <c r="C8" s="40" t="s">
        <v>314</v>
      </c>
      <c r="D8" s="40"/>
      <c r="E8" s="41"/>
      <c r="F8" s="38"/>
    </row>
    <row r="9" spans="1:6" ht="4.5" customHeight="1" thickBot="1">
      <c r="A9" s="32"/>
      <c r="B9" s="15"/>
      <c r="C9" s="37"/>
      <c r="D9" s="37"/>
      <c r="E9" s="15"/>
      <c r="F9" s="33"/>
    </row>
    <row r="10" spans="1:6" s="39" customFormat="1" ht="16.2" thickBot="1">
      <c r="A10" s="34"/>
      <c r="B10" s="35"/>
      <c r="C10" s="42" t="s">
        <v>313</v>
      </c>
      <c r="D10" s="42"/>
      <c r="E10" s="41"/>
      <c r="F10" s="38"/>
    </row>
    <row r="11" spans="1:6" ht="12.75" customHeight="1">
      <c r="A11" s="32"/>
      <c r="B11" s="15"/>
      <c r="C11" s="15"/>
      <c r="D11" s="15"/>
      <c r="E11" s="15"/>
      <c r="F11" s="33"/>
    </row>
    <row r="12" spans="1:6" s="39" customFormat="1" ht="16.5" customHeight="1">
      <c r="A12" s="34"/>
      <c r="B12" s="35"/>
      <c r="C12" s="43" t="s">
        <v>510</v>
      </c>
      <c r="D12" s="37"/>
      <c r="E12" s="35"/>
      <c r="F12" s="38"/>
    </row>
    <row r="13" spans="1:6" ht="4.5" customHeight="1" thickBot="1">
      <c r="A13" s="32"/>
      <c r="B13" s="15"/>
      <c r="C13" s="37"/>
      <c r="D13" s="37"/>
      <c r="E13" s="15"/>
      <c r="F13" s="33"/>
    </row>
    <row r="14" spans="1:6" s="39" customFormat="1" ht="16.5" customHeight="1" thickBot="1">
      <c r="A14" s="34"/>
      <c r="B14" s="35"/>
      <c r="C14" s="35" t="s">
        <v>511</v>
      </c>
      <c r="D14" s="35"/>
      <c r="E14" s="41"/>
      <c r="F14" s="38"/>
    </row>
    <row r="15" spans="1:6" ht="4.5" customHeight="1" thickBot="1">
      <c r="A15" s="32"/>
      <c r="B15" s="15"/>
      <c r="C15" s="37"/>
      <c r="D15" s="37"/>
      <c r="E15" s="15"/>
      <c r="F15" s="33"/>
    </row>
    <row r="16" spans="1:6" s="39" customFormat="1" ht="16.5" customHeight="1" thickBot="1">
      <c r="A16" s="34"/>
      <c r="B16" s="35"/>
      <c r="C16" s="35" t="s">
        <v>512</v>
      </c>
      <c r="D16" s="35"/>
      <c r="E16" s="41"/>
      <c r="F16" s="38"/>
    </row>
    <row r="17" spans="1:6" ht="4.5" customHeight="1" thickBot="1">
      <c r="A17" s="32"/>
      <c r="B17" s="15"/>
      <c r="C17" s="37"/>
      <c r="D17" s="37"/>
      <c r="E17" s="15"/>
      <c r="F17" s="33"/>
    </row>
    <row r="18" spans="1:6" s="39" customFormat="1" ht="16.5" customHeight="1" thickBot="1">
      <c r="A18" s="34"/>
      <c r="B18" s="35"/>
      <c r="C18" s="35" t="s">
        <v>513</v>
      </c>
      <c r="D18" s="35"/>
      <c r="E18" s="41"/>
      <c r="F18" s="38"/>
    </row>
    <row r="19" spans="1:6" ht="4.5" customHeight="1" thickBot="1">
      <c r="A19" s="32"/>
      <c r="B19" s="15"/>
      <c r="C19" s="37"/>
      <c r="D19" s="37"/>
      <c r="E19" s="15"/>
      <c r="F19" s="33"/>
    </row>
    <row r="20" spans="1:6" s="39" customFormat="1" ht="16.5" customHeight="1" thickBot="1">
      <c r="A20" s="34"/>
      <c r="B20" s="35"/>
      <c r="C20" s="35" t="s">
        <v>514</v>
      </c>
      <c r="D20" s="35"/>
      <c r="E20" s="41"/>
      <c r="F20" s="38"/>
    </row>
    <row r="21" spans="1:6" ht="4.5" customHeight="1" thickBot="1">
      <c r="A21" s="32"/>
      <c r="B21" s="15"/>
      <c r="C21" s="37"/>
      <c r="D21" s="37"/>
      <c r="E21" s="15"/>
      <c r="F21" s="33"/>
    </row>
    <row r="22" spans="1:6" s="39" customFormat="1" ht="16.5" customHeight="1" thickBot="1">
      <c r="A22" s="34"/>
      <c r="B22" s="35"/>
      <c r="C22" s="45" t="s">
        <v>515</v>
      </c>
      <c r="D22" s="35"/>
      <c r="E22" s="41"/>
      <c r="F22" s="38"/>
    </row>
    <row r="23" spans="1:6" ht="12.75" customHeight="1">
      <c r="A23" s="32"/>
      <c r="B23" s="15"/>
      <c r="C23" s="15"/>
      <c r="D23" s="15"/>
      <c r="E23" s="15"/>
      <c r="F23" s="33"/>
    </row>
    <row r="24" spans="1:6" s="39" customFormat="1" ht="16.5" customHeight="1">
      <c r="A24" s="34"/>
      <c r="B24" s="35"/>
      <c r="C24" s="44" t="s">
        <v>516</v>
      </c>
      <c r="D24" s="37"/>
      <c r="E24" s="35"/>
      <c r="F24" s="38"/>
    </row>
    <row r="25" spans="1:6" ht="4.5" customHeight="1" thickBot="1">
      <c r="A25" s="32"/>
      <c r="B25" s="15"/>
      <c r="C25" s="37"/>
      <c r="D25" s="37"/>
      <c r="E25" s="15"/>
      <c r="F25" s="33"/>
    </row>
    <row r="26" spans="1:6" s="39" customFormat="1" ht="16.5" customHeight="1" thickBot="1">
      <c r="A26" s="34"/>
      <c r="B26" s="35"/>
      <c r="C26" s="35" t="s">
        <v>517</v>
      </c>
      <c r="D26" s="35"/>
      <c r="E26" s="41"/>
      <c r="F26" s="38"/>
    </row>
    <row r="27" spans="1:6" ht="4.5" customHeight="1" thickBot="1">
      <c r="A27" s="32"/>
      <c r="B27" s="15"/>
      <c r="C27" s="37"/>
      <c r="D27" s="37"/>
      <c r="E27" s="15"/>
      <c r="F27" s="33"/>
    </row>
    <row r="28" spans="1:6" ht="16.5" customHeight="1" thickBot="1">
      <c r="A28" s="32"/>
      <c r="B28" s="35"/>
      <c r="C28" s="35" t="s">
        <v>518</v>
      </c>
      <c r="D28" s="35"/>
      <c r="E28" s="41"/>
      <c r="F28" s="33"/>
    </row>
    <row r="29" spans="1:6" ht="4.5" customHeight="1" thickBot="1">
      <c r="A29" s="32"/>
      <c r="B29" s="15"/>
      <c r="C29" s="37"/>
      <c r="D29" s="37"/>
      <c r="E29" s="15"/>
      <c r="F29" s="33"/>
    </row>
    <row r="30" spans="1:6" s="39" customFormat="1" ht="16.5" customHeight="1" thickBot="1">
      <c r="A30" s="34"/>
      <c r="B30" s="35"/>
      <c r="C30" s="35" t="s">
        <v>519</v>
      </c>
      <c r="D30" s="35"/>
      <c r="E30" s="41"/>
      <c r="F30" s="38"/>
    </row>
    <row r="31" spans="1:6" ht="4.5" customHeight="1" thickBot="1">
      <c r="A31" s="32"/>
      <c r="B31" s="15"/>
      <c r="C31" s="37"/>
      <c r="D31" s="37"/>
      <c r="E31" s="15"/>
      <c r="F31" s="33"/>
    </row>
    <row r="32" spans="1:6" s="39" customFormat="1" ht="16.5" customHeight="1" thickBot="1">
      <c r="A32" s="34"/>
      <c r="B32" s="35"/>
      <c r="C32" s="45" t="s">
        <v>520</v>
      </c>
      <c r="D32" s="35"/>
      <c r="E32" s="41"/>
      <c r="F32" s="38"/>
    </row>
    <row r="33" spans="1:6" ht="12.75" customHeight="1">
      <c r="A33" s="32"/>
      <c r="B33" s="15"/>
      <c r="C33" s="15"/>
      <c r="D33" s="15"/>
      <c r="E33" s="15"/>
      <c r="F33" s="33"/>
    </row>
    <row r="34" spans="1:6" s="39" customFormat="1" ht="31.2">
      <c r="A34" s="34"/>
      <c r="B34" s="35"/>
      <c r="C34" s="46" t="s">
        <v>521</v>
      </c>
      <c r="D34" s="47"/>
      <c r="E34" s="35"/>
      <c r="F34" s="38"/>
    </row>
    <row r="35" spans="1:6" ht="4.5" customHeight="1" thickBot="1">
      <c r="A35" s="32"/>
      <c r="B35" s="15"/>
      <c r="C35" s="37"/>
      <c r="D35" s="37"/>
      <c r="E35" s="15"/>
      <c r="F35" s="33"/>
    </row>
    <row r="36" spans="1:6" s="39" customFormat="1" ht="16.5" customHeight="1" thickBot="1">
      <c r="A36" s="34"/>
      <c r="B36" s="35"/>
      <c r="C36" s="40" t="s">
        <v>314</v>
      </c>
      <c r="D36" s="40"/>
      <c r="E36" s="41"/>
      <c r="F36" s="38"/>
    </row>
    <row r="37" spans="1:6" ht="4.5" customHeight="1" thickBot="1">
      <c r="A37" s="32"/>
      <c r="B37" s="15"/>
      <c r="C37" s="37"/>
      <c r="D37" s="37"/>
      <c r="E37" s="15"/>
      <c r="F37" s="33"/>
    </row>
    <row r="38" spans="1:6" s="39" customFormat="1" ht="16.5" customHeight="1" thickBot="1">
      <c r="A38" s="34"/>
      <c r="B38" s="35"/>
      <c r="C38" s="42" t="s">
        <v>313</v>
      </c>
      <c r="D38" s="42"/>
      <c r="E38" s="41"/>
      <c r="F38" s="38"/>
    </row>
    <row r="39" spans="1:6" ht="12.75" customHeight="1">
      <c r="A39" s="32"/>
      <c r="B39" s="15"/>
      <c r="C39" s="15"/>
      <c r="D39" s="15"/>
      <c r="E39" s="15"/>
      <c r="F39" s="33"/>
    </row>
    <row r="40" spans="1:6" s="39" customFormat="1" ht="31.2">
      <c r="A40" s="34"/>
      <c r="B40" s="48" t="s">
        <v>252</v>
      </c>
      <c r="C40" s="49" t="s">
        <v>522</v>
      </c>
      <c r="D40" s="47"/>
      <c r="E40" s="35"/>
      <c r="F40" s="38"/>
    </row>
    <row r="41" spans="1:6" ht="4.5" customHeight="1" thickBot="1">
      <c r="A41" s="32"/>
      <c r="B41" s="15"/>
      <c r="C41" s="37"/>
      <c r="D41" s="37"/>
      <c r="E41" s="15"/>
      <c r="F41" s="33"/>
    </row>
    <row r="42" spans="1:6" s="39" customFormat="1" ht="16.5" customHeight="1" thickBot="1">
      <c r="A42" s="34"/>
      <c r="B42" s="35"/>
      <c r="C42" s="40" t="s">
        <v>314</v>
      </c>
      <c r="D42" s="40"/>
      <c r="E42" s="41"/>
      <c r="F42" s="38"/>
    </row>
    <row r="43" spans="1:6" ht="4.5" customHeight="1" thickBot="1">
      <c r="A43" s="32"/>
      <c r="B43" s="15"/>
      <c r="C43" s="37"/>
      <c r="D43" s="37"/>
      <c r="E43" s="15"/>
      <c r="F43" s="33"/>
    </row>
    <row r="44" spans="1:6" s="39" customFormat="1" ht="16.5" customHeight="1" thickBot="1">
      <c r="A44" s="34"/>
      <c r="B44" s="35"/>
      <c r="C44" s="42" t="s">
        <v>313</v>
      </c>
      <c r="D44" s="42"/>
      <c r="E44" s="41"/>
      <c r="F44" s="38"/>
    </row>
    <row r="45" spans="1:6" ht="12.75" customHeight="1">
      <c r="A45" s="32"/>
      <c r="B45" s="15"/>
      <c r="C45" s="15"/>
      <c r="D45" s="15"/>
      <c r="E45" s="15"/>
      <c r="F45" s="33"/>
    </row>
    <row r="46" spans="1:6" s="39" customFormat="1" ht="16.5" customHeight="1">
      <c r="A46" s="34"/>
      <c r="B46" s="35"/>
      <c r="C46" s="43" t="s">
        <v>523</v>
      </c>
      <c r="D46" s="37"/>
      <c r="E46" s="35"/>
      <c r="F46" s="38"/>
    </row>
    <row r="47" spans="1:6" ht="4.5" customHeight="1" thickBot="1">
      <c r="A47" s="32"/>
      <c r="B47" s="15"/>
      <c r="C47" s="37"/>
      <c r="D47" s="37"/>
      <c r="E47" s="15"/>
      <c r="F47" s="33"/>
    </row>
    <row r="48" spans="1:6" s="39" customFormat="1" ht="16.5" customHeight="1" thickBot="1">
      <c r="A48" s="34"/>
      <c r="B48" s="35"/>
      <c r="C48" s="35" t="s">
        <v>524</v>
      </c>
      <c r="D48" s="35"/>
      <c r="E48" s="41"/>
      <c r="F48" s="38"/>
    </row>
    <row r="49" spans="1:6" ht="4.5" customHeight="1" thickBot="1">
      <c r="A49" s="32"/>
      <c r="B49" s="15"/>
      <c r="C49" s="37"/>
      <c r="D49" s="37"/>
      <c r="E49" s="15"/>
      <c r="F49" s="33"/>
    </row>
    <row r="50" spans="1:6" s="39" customFormat="1" ht="16.5" customHeight="1" thickBot="1">
      <c r="A50" s="34"/>
      <c r="B50" s="35"/>
      <c r="C50" s="35" t="s">
        <v>525</v>
      </c>
      <c r="D50" s="35"/>
      <c r="E50" s="41"/>
      <c r="F50" s="38"/>
    </row>
    <row r="51" spans="1:6" ht="4.5" customHeight="1" thickBot="1">
      <c r="A51" s="32"/>
      <c r="B51" s="15"/>
      <c r="C51" s="37"/>
      <c r="D51" s="37"/>
      <c r="E51" s="15"/>
      <c r="F51" s="33"/>
    </row>
    <row r="52" spans="1:6" s="39" customFormat="1" ht="16.2" thickBot="1">
      <c r="A52" s="34"/>
      <c r="B52" s="35"/>
      <c r="C52" s="45" t="s">
        <v>526</v>
      </c>
      <c r="D52" s="35"/>
      <c r="E52" s="41"/>
      <c r="F52" s="38"/>
    </row>
    <row r="53" spans="1:6" ht="12.75" customHeight="1">
      <c r="A53" s="32"/>
      <c r="B53" s="15"/>
      <c r="C53" s="15"/>
      <c r="D53" s="15"/>
      <c r="E53" s="15"/>
      <c r="F53" s="33"/>
    </row>
    <row r="54" spans="1:6" ht="17.399999999999999">
      <c r="A54" s="32"/>
      <c r="B54" s="50" t="s">
        <v>527</v>
      </c>
      <c r="C54" s="51" t="s">
        <v>528</v>
      </c>
      <c r="D54" s="51"/>
      <c r="E54" s="15"/>
      <c r="F54" s="33"/>
    </row>
    <row r="55" spans="1:6">
      <c r="A55" s="32"/>
      <c r="B55" s="15"/>
      <c r="C55" s="15"/>
      <c r="D55" s="15"/>
      <c r="E55" s="15"/>
      <c r="F55" s="33"/>
    </row>
    <row r="56" spans="1:6" s="54" customFormat="1" ht="16.5" customHeight="1">
      <c r="A56" s="52"/>
      <c r="B56" s="37"/>
      <c r="C56" s="36" t="s">
        <v>529</v>
      </c>
      <c r="D56" s="37"/>
      <c r="E56" s="37"/>
      <c r="F56" s="53"/>
    </row>
    <row r="57" spans="1:6" ht="4.5" customHeight="1" thickBot="1">
      <c r="A57" s="32"/>
      <c r="B57" s="15"/>
      <c r="C57" s="37"/>
      <c r="D57" s="37"/>
      <c r="E57" s="15"/>
      <c r="F57" s="33"/>
    </row>
    <row r="58" spans="1:6" s="39" customFormat="1" ht="16.5" customHeight="1" thickBot="1">
      <c r="A58" s="34"/>
      <c r="B58" s="35"/>
      <c r="C58" s="40" t="s">
        <v>314</v>
      </c>
      <c r="D58" s="40"/>
      <c r="E58" s="41"/>
      <c r="F58" s="38"/>
    </row>
    <row r="59" spans="1:6" ht="4.5" customHeight="1" thickBot="1">
      <c r="A59" s="32"/>
      <c r="B59" s="15"/>
      <c r="C59" s="37"/>
      <c r="D59" s="37"/>
      <c r="E59" s="15"/>
      <c r="F59" s="33"/>
    </row>
    <row r="60" spans="1:6" s="39" customFormat="1" ht="16.2" thickBot="1">
      <c r="A60" s="34"/>
      <c r="B60" s="35"/>
      <c r="C60" s="42" t="s">
        <v>313</v>
      </c>
      <c r="D60" s="42"/>
      <c r="E60" s="41"/>
      <c r="F60" s="38"/>
    </row>
    <row r="61" spans="1:6">
      <c r="A61" s="32"/>
      <c r="B61" s="15"/>
      <c r="C61" s="15"/>
      <c r="D61" s="15"/>
      <c r="E61" s="15"/>
      <c r="F61" s="33"/>
    </row>
    <row r="62" spans="1:6" s="39" customFormat="1" ht="16.5" customHeight="1">
      <c r="A62" s="34"/>
      <c r="B62" s="35"/>
      <c r="C62" s="43" t="s">
        <v>530</v>
      </c>
      <c r="D62" s="37"/>
      <c r="E62" s="35"/>
      <c r="F62" s="38"/>
    </row>
    <row r="63" spans="1:6" ht="4.5" customHeight="1" thickBot="1">
      <c r="A63" s="32"/>
      <c r="B63" s="15"/>
      <c r="C63" s="37"/>
      <c r="D63" s="37"/>
      <c r="E63" s="15"/>
      <c r="F63" s="33"/>
    </row>
    <row r="64" spans="1:6" s="39" customFormat="1" ht="16.5" customHeight="1" thickBot="1">
      <c r="A64" s="34"/>
      <c r="B64" s="35"/>
      <c r="C64" s="35" t="s">
        <v>531</v>
      </c>
      <c r="D64" s="35"/>
      <c r="E64" s="41"/>
      <c r="F64" s="38"/>
    </row>
    <row r="65" spans="1:6" ht="4.5" customHeight="1" thickBot="1">
      <c r="A65" s="32"/>
      <c r="B65" s="15"/>
      <c r="C65" s="37"/>
      <c r="D65" s="37"/>
      <c r="E65" s="15"/>
      <c r="F65" s="33"/>
    </row>
    <row r="66" spans="1:6" s="39" customFormat="1" ht="16.5" customHeight="1" thickBot="1">
      <c r="A66" s="34"/>
      <c r="B66" s="35"/>
      <c r="C66" s="35" t="s">
        <v>532</v>
      </c>
      <c r="D66" s="35"/>
      <c r="E66" s="41"/>
      <c r="F66" s="38"/>
    </row>
    <row r="67" spans="1:6" ht="4.5" customHeight="1" thickBot="1">
      <c r="A67" s="32"/>
      <c r="B67" s="15"/>
      <c r="C67" s="37"/>
      <c r="D67" s="37"/>
      <c r="E67" s="15"/>
      <c r="F67" s="33"/>
    </row>
    <row r="68" spans="1:6" s="39" customFormat="1" ht="16.5" customHeight="1" thickBot="1">
      <c r="A68" s="34"/>
      <c r="B68" s="35"/>
      <c r="C68" s="35" t="s">
        <v>533</v>
      </c>
      <c r="D68" s="35"/>
      <c r="E68" s="41"/>
      <c r="F68" s="38"/>
    </row>
    <row r="69" spans="1:6" ht="12.75" customHeight="1">
      <c r="A69" s="32"/>
      <c r="B69" s="15"/>
      <c r="C69" s="15"/>
      <c r="D69" s="15"/>
      <c r="E69" s="15"/>
      <c r="F69" s="33"/>
    </row>
    <row r="70" spans="1:6" s="39" customFormat="1" ht="16.5" customHeight="1">
      <c r="A70" s="34"/>
      <c r="B70" s="35"/>
      <c r="C70" s="43" t="s">
        <v>534</v>
      </c>
      <c r="D70" s="37"/>
      <c r="E70" s="35"/>
      <c r="F70" s="38"/>
    </row>
    <row r="71" spans="1:6" ht="4.5" customHeight="1" thickBot="1">
      <c r="A71" s="32"/>
      <c r="B71" s="15"/>
      <c r="C71" s="37"/>
      <c r="D71" s="37"/>
      <c r="E71" s="15"/>
      <c r="F71" s="33"/>
    </row>
    <row r="72" spans="1:6" s="39" customFormat="1" ht="16.5" customHeight="1" thickBot="1">
      <c r="A72" s="34"/>
      <c r="B72" s="35"/>
      <c r="C72" s="35" t="s">
        <v>535</v>
      </c>
      <c r="D72" s="35"/>
      <c r="E72" s="41"/>
      <c r="F72" s="38"/>
    </row>
    <row r="73" spans="1:6" ht="4.5" customHeight="1" thickBot="1">
      <c r="A73" s="32"/>
      <c r="B73" s="15"/>
      <c r="C73" s="37"/>
      <c r="D73" s="37"/>
      <c r="E73" s="15"/>
      <c r="F73" s="33"/>
    </row>
    <row r="74" spans="1:6" s="39" customFormat="1" ht="16.5" customHeight="1" thickBot="1">
      <c r="A74" s="34"/>
      <c r="B74" s="35"/>
      <c r="C74" s="35" t="s">
        <v>536</v>
      </c>
      <c r="D74" s="35"/>
      <c r="E74" s="41"/>
      <c r="F74" s="38"/>
    </row>
    <row r="75" spans="1:6" ht="4.5" customHeight="1" thickBot="1">
      <c r="A75" s="32"/>
      <c r="B75" s="15"/>
      <c r="C75" s="37"/>
      <c r="D75" s="37"/>
      <c r="E75" s="15"/>
      <c r="F75" s="33"/>
    </row>
    <row r="76" spans="1:6" s="39" customFormat="1" ht="16.5" customHeight="1" thickBot="1">
      <c r="A76" s="34"/>
      <c r="B76" s="35"/>
      <c r="C76" s="35" t="s">
        <v>537</v>
      </c>
      <c r="D76" s="35"/>
      <c r="E76" s="41"/>
      <c r="F76" s="38"/>
    </row>
    <row r="77" spans="1:6" ht="4.5" customHeight="1" thickBot="1">
      <c r="A77" s="32"/>
      <c r="B77" s="15"/>
      <c r="C77" s="37"/>
      <c r="D77" s="37"/>
      <c r="E77" s="15"/>
      <c r="F77" s="33"/>
    </row>
    <row r="78" spans="1:6" s="39" customFormat="1" ht="16.5" customHeight="1" thickBot="1">
      <c r="A78" s="34"/>
      <c r="B78" s="35"/>
      <c r="C78" s="35" t="s">
        <v>538</v>
      </c>
      <c r="D78" s="35"/>
      <c r="E78" s="41"/>
      <c r="F78" s="38"/>
    </row>
    <row r="79" spans="1:6" ht="4.5" customHeight="1" thickBot="1">
      <c r="A79" s="32"/>
      <c r="B79" s="15"/>
      <c r="C79" s="37"/>
      <c r="D79" s="37"/>
      <c r="E79" s="15"/>
      <c r="F79" s="33"/>
    </row>
    <row r="80" spans="1:6" s="39" customFormat="1" ht="16.5" customHeight="1" thickBot="1">
      <c r="A80" s="34"/>
      <c r="B80" s="35"/>
      <c r="C80" s="45" t="s">
        <v>526</v>
      </c>
      <c r="D80" s="35"/>
      <c r="E80" s="41"/>
      <c r="F80" s="38"/>
    </row>
    <row r="81" spans="1:6">
      <c r="A81" s="32"/>
      <c r="B81" s="15"/>
      <c r="C81" s="15"/>
      <c r="D81" s="15"/>
      <c r="E81" s="15"/>
      <c r="F81" s="33"/>
    </row>
    <row r="82" spans="1:6" s="39" customFormat="1" ht="16.5" customHeight="1">
      <c r="A82" s="34"/>
      <c r="B82" s="35"/>
      <c r="C82" s="44" t="s">
        <v>539</v>
      </c>
      <c r="D82" s="37"/>
      <c r="E82" s="35"/>
      <c r="F82" s="38"/>
    </row>
    <row r="83" spans="1:6" ht="4.5" customHeight="1" thickBot="1">
      <c r="A83" s="32"/>
      <c r="B83" s="15"/>
      <c r="C83" s="37"/>
      <c r="D83" s="37"/>
      <c r="E83" s="15"/>
      <c r="F83" s="33"/>
    </row>
    <row r="84" spans="1:6" s="39" customFormat="1" ht="16.2" thickBot="1">
      <c r="A84" s="34"/>
      <c r="B84" s="35"/>
      <c r="C84" s="35" t="s">
        <v>540</v>
      </c>
      <c r="D84" s="35"/>
      <c r="E84" s="41"/>
      <c r="F84" s="38"/>
    </row>
    <row r="85" spans="1:6" ht="4.5" customHeight="1" thickBot="1">
      <c r="A85" s="32"/>
      <c r="B85" s="15"/>
      <c r="C85" s="37"/>
      <c r="D85" s="37"/>
      <c r="E85" s="15"/>
      <c r="F85" s="33"/>
    </row>
    <row r="86" spans="1:6" s="39" customFormat="1" ht="16.2" thickBot="1">
      <c r="A86" s="34"/>
      <c r="B86" s="35"/>
      <c r="C86" s="35" t="s">
        <v>541</v>
      </c>
      <c r="D86" s="35"/>
      <c r="E86" s="41"/>
      <c r="F86" s="38"/>
    </row>
    <row r="87" spans="1:6" ht="4.5" customHeight="1" thickBot="1">
      <c r="A87" s="32"/>
      <c r="B87" s="15"/>
      <c r="C87" s="37"/>
      <c r="D87" s="37"/>
      <c r="E87" s="15"/>
      <c r="F87" s="33"/>
    </row>
    <row r="88" spans="1:6" s="39" customFormat="1" ht="16.2" thickBot="1">
      <c r="A88" s="34"/>
      <c r="B88" s="35"/>
      <c r="C88" s="45" t="s">
        <v>526</v>
      </c>
      <c r="D88" s="35"/>
      <c r="E88" s="41"/>
      <c r="F88" s="38"/>
    </row>
    <row r="89" spans="1:6">
      <c r="A89" s="32"/>
      <c r="B89" s="15"/>
      <c r="C89" s="15"/>
      <c r="D89" s="15"/>
      <c r="E89" s="15"/>
      <c r="F89" s="33"/>
    </row>
    <row r="90" spans="1:6" ht="18" customHeight="1">
      <c r="A90" s="15"/>
      <c r="B90" s="50" t="s">
        <v>542</v>
      </c>
      <c r="C90" s="51" t="s">
        <v>231</v>
      </c>
      <c r="D90" s="51"/>
      <c r="E90" s="15"/>
      <c r="F90" s="33"/>
    </row>
    <row r="91" spans="1:6">
      <c r="A91" s="32"/>
      <c r="B91" s="15"/>
      <c r="C91" s="15"/>
      <c r="D91" s="15"/>
      <c r="E91" s="15"/>
      <c r="F91" s="33"/>
    </row>
    <row r="92" spans="1:6" ht="16.5" customHeight="1">
      <c r="A92" s="32"/>
      <c r="B92" s="37"/>
      <c r="C92" s="36" t="s">
        <v>543</v>
      </c>
      <c r="D92" s="37"/>
      <c r="E92" s="35"/>
      <c r="F92" s="33"/>
    </row>
    <row r="93" spans="1:6" ht="4.5" customHeight="1" thickBot="1">
      <c r="A93" s="32"/>
      <c r="B93" s="55"/>
      <c r="C93" s="37"/>
      <c r="D93" s="37"/>
      <c r="E93" s="15"/>
      <c r="F93" s="33"/>
    </row>
    <row r="94" spans="1:6" s="39" customFormat="1" ht="16.5" customHeight="1" thickBot="1">
      <c r="A94" s="34"/>
      <c r="B94" s="35"/>
      <c r="C94" s="40" t="s">
        <v>314</v>
      </c>
      <c r="D94" s="40"/>
      <c r="E94" s="41"/>
      <c r="F94" s="38"/>
    </row>
    <row r="95" spans="1:6" ht="4.5" customHeight="1" thickBot="1">
      <c r="A95" s="32"/>
      <c r="B95" s="15"/>
      <c r="C95" s="3"/>
      <c r="D95" s="3"/>
      <c r="E95" s="56"/>
      <c r="F95" s="33"/>
    </row>
    <row r="96" spans="1:6" s="39" customFormat="1" ht="16.2" thickBot="1">
      <c r="A96" s="34"/>
      <c r="B96" s="35"/>
      <c r="C96" s="42" t="s">
        <v>313</v>
      </c>
      <c r="D96" s="42"/>
      <c r="E96" s="41"/>
      <c r="F96" s="38"/>
    </row>
    <row r="97" spans="1:6">
      <c r="A97" s="32"/>
      <c r="B97" s="15"/>
      <c r="C97" s="15"/>
      <c r="D97" s="15"/>
      <c r="E97" s="15"/>
      <c r="F97" s="33"/>
    </row>
    <row r="98" spans="1:6" s="39" customFormat="1" ht="16.5" customHeight="1">
      <c r="A98" s="34"/>
      <c r="B98" s="35"/>
      <c r="C98" s="43" t="s">
        <v>544</v>
      </c>
      <c r="D98" s="37"/>
      <c r="E98" s="35"/>
      <c r="F98" s="38"/>
    </row>
    <row r="99" spans="1:6" ht="4.5" customHeight="1" thickBot="1">
      <c r="A99" s="32"/>
      <c r="B99" s="15"/>
      <c r="C99" s="35"/>
      <c r="D99" s="35"/>
      <c r="E99" s="15"/>
      <c r="F99" s="33"/>
    </row>
    <row r="100" spans="1:6" s="39" customFormat="1" ht="16.5" customHeight="1" thickBot="1">
      <c r="A100" s="34"/>
      <c r="B100" s="35"/>
      <c r="C100" s="57" t="s">
        <v>545</v>
      </c>
      <c r="D100" s="35"/>
      <c r="E100" s="41"/>
      <c r="F100" s="38"/>
    </row>
    <row r="101" spans="1:6" ht="4.5" customHeight="1" thickBot="1">
      <c r="A101" s="32"/>
      <c r="B101" s="15"/>
      <c r="C101" s="15"/>
      <c r="D101" s="15"/>
      <c r="E101" s="15"/>
      <c r="F101" s="33"/>
    </row>
    <row r="102" spans="1:6" s="39" customFormat="1" ht="16.5" customHeight="1" thickBot="1">
      <c r="A102" s="34"/>
      <c r="B102" s="35"/>
      <c r="C102" s="57" t="s">
        <v>546</v>
      </c>
      <c r="D102" s="35"/>
      <c r="E102" s="41"/>
      <c r="F102" s="38"/>
    </row>
    <row r="103" spans="1:6" ht="4.5" customHeight="1" thickBot="1">
      <c r="A103" s="32"/>
      <c r="B103" s="15"/>
      <c r="C103" s="15"/>
      <c r="D103" s="15"/>
      <c r="E103" s="15"/>
      <c r="F103" s="33"/>
    </row>
    <row r="104" spans="1:6" s="39" customFormat="1" ht="16.5" customHeight="1" thickBot="1">
      <c r="A104" s="34"/>
      <c r="B104" s="35"/>
      <c r="C104" s="57" t="s">
        <v>547</v>
      </c>
      <c r="D104" s="35"/>
      <c r="E104" s="41"/>
      <c r="F104" s="38"/>
    </row>
    <row r="105" spans="1:6" ht="12.75" customHeight="1">
      <c r="A105" s="32"/>
      <c r="B105" s="15"/>
      <c r="C105" s="15"/>
      <c r="D105" s="15"/>
      <c r="E105" s="15"/>
      <c r="F105" s="33"/>
    </row>
    <row r="106" spans="1:6" s="39" customFormat="1" ht="16.5" customHeight="1">
      <c r="A106" s="34"/>
      <c r="B106" s="35"/>
      <c r="C106" s="58" t="s">
        <v>548</v>
      </c>
      <c r="D106" s="37"/>
      <c r="E106" s="35"/>
      <c r="F106" s="38"/>
    </row>
    <row r="107" spans="1:6" ht="4.5" customHeight="1" thickBot="1">
      <c r="A107" s="32"/>
      <c r="B107" s="15"/>
      <c r="C107" s="15"/>
      <c r="D107" s="15"/>
      <c r="E107" s="15"/>
      <c r="F107" s="33"/>
    </row>
    <row r="108" spans="1:6" s="39" customFormat="1" ht="16.5" customHeight="1" thickBot="1">
      <c r="A108" s="34"/>
      <c r="B108" s="35"/>
      <c r="C108" s="35" t="s">
        <v>549</v>
      </c>
      <c r="D108" s="35"/>
      <c r="E108" s="41"/>
      <c r="F108" s="38"/>
    </row>
    <row r="109" spans="1:6" ht="4.5" customHeight="1" thickBot="1">
      <c r="A109" s="32"/>
      <c r="B109" s="15"/>
      <c r="C109" s="15"/>
      <c r="D109" s="15"/>
      <c r="E109" s="15"/>
      <c r="F109" s="33"/>
    </row>
    <row r="110" spans="1:6" s="39" customFormat="1" ht="16.5" customHeight="1" thickBot="1">
      <c r="A110" s="34"/>
      <c r="B110" s="35"/>
      <c r="C110" s="35" t="s">
        <v>550</v>
      </c>
      <c r="D110" s="35"/>
      <c r="E110" s="41"/>
      <c r="F110" s="38"/>
    </row>
    <row r="111" spans="1:6" ht="4.5" customHeight="1" thickBot="1">
      <c r="A111" s="32"/>
      <c r="B111" s="15"/>
      <c r="C111" s="15"/>
      <c r="D111" s="15"/>
      <c r="E111" s="15"/>
      <c r="F111" s="33"/>
    </row>
    <row r="112" spans="1:6" s="39" customFormat="1" ht="16.5" customHeight="1" thickBot="1">
      <c r="A112" s="34"/>
      <c r="B112" s="35"/>
      <c r="C112" s="35" t="s">
        <v>541</v>
      </c>
      <c r="D112" s="35"/>
      <c r="E112" s="41"/>
      <c r="F112" s="38"/>
    </row>
    <row r="113" spans="1:6" ht="12.75" customHeight="1">
      <c r="A113" s="32"/>
      <c r="B113" s="15"/>
      <c r="C113" s="15"/>
      <c r="D113" s="15"/>
      <c r="E113" s="15"/>
      <c r="F113" s="33"/>
    </row>
    <row r="114" spans="1:6" s="62" customFormat="1" ht="18" customHeight="1">
      <c r="A114" s="59"/>
      <c r="B114" s="50" t="s">
        <v>551</v>
      </c>
      <c r="C114" s="51" t="s">
        <v>552</v>
      </c>
      <c r="D114" s="57"/>
      <c r="E114" s="60"/>
      <c r="F114" s="61"/>
    </row>
    <row r="115" spans="1:6" ht="12.75" customHeight="1">
      <c r="A115" s="32"/>
      <c r="B115" s="15"/>
      <c r="C115" s="15"/>
      <c r="D115" s="37"/>
      <c r="E115" s="15"/>
      <c r="F115" s="33"/>
    </row>
    <row r="116" spans="1:6" s="39" customFormat="1" ht="16.5" customHeight="1">
      <c r="A116" s="34"/>
      <c r="B116" s="35"/>
      <c r="C116" s="36" t="s">
        <v>553</v>
      </c>
      <c r="D116" s="35"/>
      <c r="E116" s="56"/>
      <c r="F116" s="38"/>
    </row>
    <row r="117" spans="1:6" ht="4.5" customHeight="1" thickBot="1">
      <c r="A117" s="32"/>
      <c r="B117" s="15"/>
      <c r="C117" s="37"/>
      <c r="D117" s="37"/>
      <c r="E117" s="15"/>
      <c r="F117" s="33"/>
    </row>
    <row r="118" spans="1:6" s="39" customFormat="1" ht="16.5" customHeight="1" thickBot="1">
      <c r="A118" s="34"/>
      <c r="B118" s="35"/>
      <c r="C118" s="40" t="s">
        <v>314</v>
      </c>
      <c r="D118" s="35"/>
      <c r="E118" s="41"/>
      <c r="F118" s="38"/>
    </row>
    <row r="119" spans="1:6" ht="4.5" customHeight="1" thickBot="1">
      <c r="A119" s="32"/>
      <c r="B119" s="15"/>
      <c r="C119" s="37"/>
      <c r="D119" s="37"/>
      <c r="E119" s="15"/>
      <c r="F119" s="33"/>
    </row>
    <row r="120" spans="1:6" s="39" customFormat="1" ht="16.2" thickBot="1">
      <c r="A120" s="34"/>
      <c r="B120" s="35"/>
      <c r="C120" s="42" t="s">
        <v>313</v>
      </c>
      <c r="D120" s="47"/>
      <c r="E120" s="41"/>
      <c r="F120" s="38"/>
    </row>
    <row r="121" spans="1:6" ht="12.75" customHeight="1">
      <c r="A121" s="32"/>
      <c r="B121" s="15"/>
      <c r="C121" s="15"/>
      <c r="D121" s="37"/>
      <c r="E121" s="15"/>
      <c r="F121" s="33"/>
    </row>
    <row r="122" spans="1:6" s="39" customFormat="1" ht="16.5" customHeight="1">
      <c r="A122" s="34"/>
      <c r="B122" s="35"/>
      <c r="C122" s="43" t="s">
        <v>554</v>
      </c>
      <c r="D122" s="40"/>
      <c r="E122" s="56"/>
      <c r="F122" s="38"/>
    </row>
    <row r="123" spans="1:6" ht="4.5" customHeight="1" thickBot="1">
      <c r="A123" s="32"/>
      <c r="B123" s="15"/>
      <c r="C123" s="37"/>
      <c r="D123" s="37"/>
      <c r="E123" s="15"/>
      <c r="F123" s="33"/>
    </row>
    <row r="124" spans="1:6" s="39" customFormat="1" ht="16.2" thickBot="1">
      <c r="A124" s="34"/>
      <c r="B124" s="35"/>
      <c r="C124" s="35" t="s">
        <v>555</v>
      </c>
      <c r="D124" s="35"/>
      <c r="E124" s="41"/>
      <c r="F124" s="38"/>
    </row>
    <row r="125" spans="1:6" ht="4.5" customHeight="1" thickBot="1">
      <c r="A125" s="32"/>
      <c r="B125" s="15"/>
      <c r="C125" s="37"/>
      <c r="D125" s="37"/>
      <c r="E125" s="15"/>
      <c r="F125" s="33"/>
    </row>
    <row r="126" spans="1:6" s="39" customFormat="1" ht="16.5" customHeight="1" thickBot="1">
      <c r="A126" s="34"/>
      <c r="B126" s="48"/>
      <c r="C126" s="35" t="s">
        <v>556</v>
      </c>
      <c r="D126" s="35"/>
      <c r="E126" s="41"/>
      <c r="F126" s="38"/>
    </row>
    <row r="127" spans="1:6" ht="4.5" customHeight="1" thickBot="1">
      <c r="A127" s="32"/>
      <c r="B127" s="15"/>
      <c r="C127" s="37"/>
      <c r="D127" s="37"/>
      <c r="E127" s="15"/>
      <c r="F127" s="33"/>
    </row>
    <row r="128" spans="1:6" s="39" customFormat="1" ht="16.5" customHeight="1" thickBot="1">
      <c r="A128" s="34"/>
      <c r="B128" s="35"/>
      <c r="C128" s="35" t="s">
        <v>557</v>
      </c>
      <c r="D128" s="35"/>
      <c r="E128" s="41"/>
      <c r="F128" s="38"/>
    </row>
    <row r="129" spans="1:6" ht="4.5" customHeight="1" thickBot="1">
      <c r="A129" s="32"/>
      <c r="B129" s="15"/>
      <c r="C129" s="37"/>
      <c r="D129" s="37"/>
      <c r="E129" s="15"/>
      <c r="F129" s="33"/>
    </row>
    <row r="130" spans="1:6" s="39" customFormat="1" ht="16.2" thickBot="1">
      <c r="A130" s="34"/>
      <c r="B130" s="35"/>
      <c r="C130" s="35" t="s">
        <v>558</v>
      </c>
      <c r="D130" s="35"/>
      <c r="E130" s="41"/>
      <c r="F130" s="38"/>
    </row>
    <row r="131" spans="1:6" ht="4.5" customHeight="1" thickBot="1">
      <c r="A131" s="32"/>
      <c r="B131" s="15"/>
      <c r="C131" s="37"/>
      <c r="D131" s="37"/>
      <c r="E131" s="15"/>
      <c r="F131" s="33"/>
    </row>
    <row r="132" spans="1:6" s="39" customFormat="1" ht="16.5" customHeight="1" thickBot="1">
      <c r="A132" s="34"/>
      <c r="B132" s="35"/>
      <c r="C132" s="35" t="s">
        <v>559</v>
      </c>
      <c r="D132" s="35"/>
      <c r="E132" s="41"/>
      <c r="F132" s="38"/>
    </row>
    <row r="133" spans="1:6" ht="4.5" customHeight="1" thickBot="1">
      <c r="A133" s="32"/>
      <c r="B133" s="15"/>
      <c r="C133" s="37"/>
      <c r="D133" s="37"/>
      <c r="E133" s="15"/>
      <c r="F133" s="33"/>
    </row>
    <row r="134" spans="1:6" s="39" customFormat="1" ht="16.5" customHeight="1" thickBot="1">
      <c r="A134" s="34"/>
      <c r="B134" s="35"/>
      <c r="C134" s="45" t="s">
        <v>526</v>
      </c>
      <c r="D134" s="35"/>
      <c r="E134" s="41"/>
      <c r="F134" s="38"/>
    </row>
    <row r="135" spans="1:6" ht="12.75" customHeight="1">
      <c r="A135" s="32"/>
      <c r="B135" s="15"/>
      <c r="C135" s="15"/>
      <c r="D135" s="37"/>
      <c r="E135" s="15"/>
      <c r="F135" s="33"/>
    </row>
    <row r="136" spans="1:6" s="39" customFormat="1" ht="31.2">
      <c r="A136" s="34"/>
      <c r="B136" s="35"/>
      <c r="C136" s="63" t="s">
        <v>560</v>
      </c>
      <c r="D136" s="47"/>
      <c r="E136" s="35"/>
      <c r="F136" s="38"/>
    </row>
    <row r="137" spans="1:6" ht="4.5" customHeight="1" thickBot="1">
      <c r="A137" s="32"/>
      <c r="B137" s="15"/>
      <c r="C137" s="37"/>
      <c r="D137" s="37"/>
      <c r="E137" s="15"/>
      <c r="F137" s="33"/>
    </row>
    <row r="138" spans="1:6" ht="16.5" customHeight="1" thickBot="1">
      <c r="A138" s="32"/>
      <c r="B138" s="50"/>
      <c r="C138" s="35" t="s">
        <v>561</v>
      </c>
      <c r="D138" s="35"/>
      <c r="E138" s="41"/>
      <c r="F138" s="33"/>
    </row>
    <row r="139" spans="1:6" ht="4.5" customHeight="1" thickBot="1">
      <c r="A139" s="32"/>
      <c r="B139" s="15"/>
      <c r="C139" s="37"/>
      <c r="D139" s="37"/>
      <c r="E139" s="15"/>
      <c r="F139" s="33"/>
    </row>
    <row r="140" spans="1:6" s="39" customFormat="1" ht="16.5" customHeight="1" thickBot="1">
      <c r="A140" s="34"/>
      <c r="B140" s="35"/>
      <c r="C140" s="35" t="s">
        <v>562</v>
      </c>
      <c r="D140" s="35"/>
      <c r="E140" s="41"/>
      <c r="F140" s="38"/>
    </row>
    <row r="141" spans="1:6" ht="4.5" customHeight="1" thickBot="1">
      <c r="A141" s="32"/>
      <c r="B141" s="15"/>
      <c r="C141" s="37"/>
      <c r="D141" s="37"/>
      <c r="E141" s="15"/>
      <c r="F141" s="33"/>
    </row>
    <row r="142" spans="1:6" s="39" customFormat="1" ht="16.5" customHeight="1" thickBot="1">
      <c r="A142" s="34"/>
      <c r="B142" s="35"/>
      <c r="C142" s="35" t="s">
        <v>563</v>
      </c>
      <c r="D142" s="35"/>
      <c r="E142" s="41"/>
      <c r="F142" s="38"/>
    </row>
    <row r="143" spans="1:6" ht="12.75" customHeight="1">
      <c r="A143" s="32"/>
      <c r="B143" s="15"/>
      <c r="C143" s="15"/>
      <c r="D143" s="15"/>
      <c r="E143" s="15"/>
      <c r="F143" s="33"/>
    </row>
    <row r="144" spans="1:6" s="39" customFormat="1" ht="17.399999999999999">
      <c r="A144" s="34"/>
      <c r="B144" s="50" t="s">
        <v>564</v>
      </c>
      <c r="C144" s="51" t="s">
        <v>565</v>
      </c>
      <c r="D144" s="51"/>
      <c r="E144" s="15"/>
      <c r="F144" s="38"/>
    </row>
    <row r="145" spans="1:6">
      <c r="A145" s="32"/>
      <c r="B145" s="15"/>
      <c r="C145" s="15"/>
      <c r="D145" s="15"/>
      <c r="E145" s="15"/>
      <c r="F145" s="33"/>
    </row>
    <row r="146" spans="1:6" s="39" customFormat="1" ht="16.5" customHeight="1">
      <c r="A146" s="34"/>
      <c r="B146" s="35"/>
      <c r="C146" s="36" t="s">
        <v>566</v>
      </c>
      <c r="D146" s="37"/>
      <c r="E146" s="35"/>
      <c r="F146" s="38"/>
    </row>
    <row r="147" spans="1:6" ht="4.5" customHeight="1" thickBot="1">
      <c r="A147" s="32"/>
      <c r="B147" s="15"/>
      <c r="C147" s="37"/>
      <c r="D147" s="37"/>
      <c r="E147" s="15"/>
      <c r="F147" s="33"/>
    </row>
    <row r="148" spans="1:6" s="39" customFormat="1" ht="16.5" customHeight="1" thickBot="1">
      <c r="A148" s="34"/>
      <c r="B148" s="35"/>
      <c r="C148" s="40" t="s">
        <v>314</v>
      </c>
      <c r="D148" s="40"/>
      <c r="E148" s="41"/>
      <c r="F148" s="38"/>
    </row>
    <row r="149" spans="1:6" ht="4.5" customHeight="1" thickBot="1">
      <c r="A149" s="32"/>
      <c r="B149" s="15"/>
      <c r="C149" s="64"/>
      <c r="D149" s="64"/>
      <c r="E149" s="56"/>
      <c r="F149" s="33"/>
    </row>
    <row r="150" spans="1:6" s="39" customFormat="1" ht="16.5" customHeight="1" thickBot="1">
      <c r="A150" s="34"/>
      <c r="B150" s="35"/>
      <c r="C150" s="42" t="s">
        <v>313</v>
      </c>
      <c r="D150" s="42"/>
      <c r="E150" s="41"/>
      <c r="F150" s="38"/>
    </row>
    <row r="151" spans="1:6" ht="12.75" customHeight="1">
      <c r="A151" s="32"/>
      <c r="B151" s="15"/>
      <c r="C151" s="15"/>
      <c r="D151" s="15"/>
      <c r="E151" s="15"/>
      <c r="F151" s="33"/>
    </row>
    <row r="152" spans="1:6" s="39" customFormat="1" ht="16.5" customHeight="1">
      <c r="A152" s="34"/>
      <c r="B152" s="35"/>
      <c r="C152" s="43" t="s">
        <v>567</v>
      </c>
      <c r="D152" s="37"/>
      <c r="E152" s="35"/>
      <c r="F152" s="38"/>
    </row>
    <row r="153" spans="1:6" ht="4.5" customHeight="1" thickBot="1">
      <c r="A153" s="32"/>
      <c r="B153" s="15"/>
      <c r="C153" s="37"/>
      <c r="D153" s="37"/>
      <c r="E153" s="15"/>
      <c r="F153" s="33"/>
    </row>
    <row r="154" spans="1:6" s="39" customFormat="1" ht="16.5" customHeight="1" thickBot="1">
      <c r="A154" s="34"/>
      <c r="B154" s="35"/>
      <c r="C154" s="35" t="s">
        <v>568</v>
      </c>
      <c r="D154" s="35"/>
      <c r="E154" s="41"/>
      <c r="F154" s="38"/>
    </row>
    <row r="155" spans="1:6" ht="4.5" customHeight="1" thickBot="1">
      <c r="A155" s="32"/>
      <c r="B155" s="15"/>
      <c r="C155" s="37"/>
      <c r="D155" s="37"/>
      <c r="E155" s="15"/>
      <c r="F155" s="33"/>
    </row>
    <row r="156" spans="1:6" s="39" customFormat="1" ht="16.5" customHeight="1" thickBot="1">
      <c r="A156" s="34"/>
      <c r="B156" s="35"/>
      <c r="C156" s="35" t="s">
        <v>569</v>
      </c>
      <c r="D156" s="35"/>
      <c r="E156" s="41"/>
      <c r="F156" s="38"/>
    </row>
    <row r="157" spans="1:6" ht="4.5" customHeight="1" thickBot="1">
      <c r="A157" s="32"/>
      <c r="B157" s="15"/>
      <c r="C157" s="37"/>
      <c r="D157" s="37"/>
      <c r="E157" s="15"/>
      <c r="F157" s="33"/>
    </row>
    <row r="158" spans="1:6" s="39" customFormat="1" ht="16.5" customHeight="1" thickBot="1">
      <c r="A158" s="34"/>
      <c r="B158" s="35"/>
      <c r="C158" s="35" t="s">
        <v>570</v>
      </c>
      <c r="D158" s="35"/>
      <c r="E158" s="41"/>
      <c r="F158" s="38"/>
    </row>
    <row r="159" spans="1:6" ht="4.5" customHeight="1" thickBot="1">
      <c r="A159" s="32"/>
      <c r="B159" s="15"/>
      <c r="C159" s="37"/>
      <c r="D159" s="37"/>
      <c r="E159" s="15"/>
      <c r="F159" s="33"/>
    </row>
    <row r="160" spans="1:6" s="39" customFormat="1" ht="16.2" thickBot="1">
      <c r="A160" s="34"/>
      <c r="B160" s="35"/>
      <c r="C160" s="35" t="s">
        <v>571</v>
      </c>
      <c r="D160" s="35"/>
      <c r="E160" s="41"/>
      <c r="F160" s="38"/>
    </row>
    <row r="161" spans="1:6" ht="4.5" customHeight="1" thickBot="1">
      <c r="A161" s="32"/>
      <c r="B161" s="15"/>
      <c r="C161" s="37"/>
      <c r="D161" s="37"/>
      <c r="E161" s="15"/>
      <c r="F161" s="33"/>
    </row>
    <row r="162" spans="1:6" s="39" customFormat="1" ht="16.2" thickBot="1">
      <c r="A162" s="34"/>
      <c r="B162" s="35"/>
      <c r="C162" s="35" t="s">
        <v>572</v>
      </c>
      <c r="D162" s="35"/>
      <c r="E162" s="41"/>
      <c r="F162" s="38"/>
    </row>
    <row r="163" spans="1:6" ht="4.5" customHeight="1" thickBot="1">
      <c r="A163" s="32"/>
      <c r="B163" s="15"/>
      <c r="C163" s="37"/>
      <c r="D163" s="37"/>
      <c r="E163" s="15"/>
      <c r="F163" s="33"/>
    </row>
    <row r="164" spans="1:6" s="39" customFormat="1" ht="16.2" thickBot="1">
      <c r="A164" s="34"/>
      <c r="B164" s="35"/>
      <c r="C164" s="35" t="s">
        <v>573</v>
      </c>
      <c r="D164" s="35"/>
      <c r="E164" s="41"/>
      <c r="F164" s="38"/>
    </row>
    <row r="165" spans="1:6" ht="4.5" customHeight="1" thickBot="1">
      <c r="A165" s="32"/>
      <c r="B165" s="15"/>
      <c r="C165" s="37"/>
      <c r="D165" s="37"/>
      <c r="E165" s="15"/>
      <c r="F165" s="33"/>
    </row>
    <row r="166" spans="1:6" ht="16.5" customHeight="1" thickBot="1">
      <c r="A166" s="32"/>
      <c r="B166" s="15"/>
      <c r="C166" s="45" t="s">
        <v>526</v>
      </c>
      <c r="D166" s="35"/>
      <c r="E166" s="41"/>
      <c r="F166" s="33"/>
    </row>
    <row r="167" spans="1:6" ht="12.75" customHeight="1">
      <c r="A167" s="32"/>
      <c r="B167" s="15"/>
      <c r="C167" s="15"/>
      <c r="D167" s="15"/>
      <c r="E167" s="15"/>
      <c r="F167" s="33"/>
    </row>
    <row r="168" spans="1:6" s="39" customFormat="1" ht="16.5" customHeight="1">
      <c r="A168" s="34"/>
      <c r="B168" s="35"/>
      <c r="C168" s="44" t="s">
        <v>548</v>
      </c>
      <c r="D168" s="37"/>
      <c r="E168" s="35"/>
      <c r="F168" s="38"/>
    </row>
    <row r="169" spans="1:6" s="39" customFormat="1" ht="4.5" customHeight="1" thickBot="1">
      <c r="A169" s="34"/>
      <c r="B169" s="35"/>
      <c r="C169" s="37"/>
      <c r="D169" s="37"/>
      <c r="E169" s="15"/>
      <c r="F169" s="38"/>
    </row>
    <row r="170" spans="1:6" s="39" customFormat="1" ht="16.2" thickBot="1">
      <c r="A170" s="34"/>
      <c r="B170" s="35"/>
      <c r="C170" s="35" t="s">
        <v>574</v>
      </c>
      <c r="D170" s="35"/>
      <c r="E170" s="41"/>
      <c r="F170" s="38"/>
    </row>
    <row r="171" spans="1:6" s="39" customFormat="1" ht="4.5" customHeight="1" thickBot="1">
      <c r="A171" s="34"/>
      <c r="B171" s="35"/>
      <c r="C171" s="37"/>
      <c r="D171" s="37"/>
      <c r="E171" s="15"/>
      <c r="F171" s="38"/>
    </row>
    <row r="172" spans="1:6" s="39" customFormat="1" ht="16.2" thickBot="1">
      <c r="A172" s="34"/>
      <c r="B172" s="35"/>
      <c r="C172" s="35" t="s">
        <v>575</v>
      </c>
      <c r="D172" s="35"/>
      <c r="E172" s="41"/>
      <c r="F172" s="38"/>
    </row>
    <row r="173" spans="1:6" s="39" customFormat="1" ht="4.5" customHeight="1" thickBot="1">
      <c r="A173" s="34"/>
      <c r="B173" s="35"/>
      <c r="C173" s="37"/>
      <c r="D173" s="37"/>
      <c r="E173" s="15"/>
      <c r="F173" s="38"/>
    </row>
    <row r="174" spans="1:6" s="39" customFormat="1" ht="16.2" thickBot="1">
      <c r="A174" s="34"/>
      <c r="B174" s="35"/>
      <c r="C174" s="35" t="s">
        <v>541</v>
      </c>
      <c r="D174" s="35"/>
      <c r="E174" s="41"/>
      <c r="F174" s="38"/>
    </row>
    <row r="175" spans="1:6" s="39" customFormat="1" ht="4.5" customHeight="1" thickBot="1">
      <c r="A175" s="34"/>
      <c r="B175" s="35"/>
      <c r="C175" s="37"/>
      <c r="D175" s="37"/>
      <c r="E175" s="15"/>
      <c r="F175" s="38"/>
    </row>
    <row r="176" spans="1:6" s="39" customFormat="1" ht="16.2" thickBot="1">
      <c r="A176" s="34"/>
      <c r="B176" s="35"/>
      <c r="C176" s="45" t="s">
        <v>526</v>
      </c>
      <c r="D176" s="35"/>
      <c r="E176" s="41"/>
      <c r="F176" s="38"/>
    </row>
    <row r="177" spans="1:6" s="39" customFormat="1" ht="12.75" customHeight="1">
      <c r="A177" s="34"/>
      <c r="B177" s="35"/>
      <c r="C177" s="35"/>
      <c r="D177" s="35"/>
      <c r="E177" s="56"/>
      <c r="F177" s="38"/>
    </row>
    <row r="178" spans="1:6" ht="18" customHeight="1">
      <c r="A178" s="32"/>
      <c r="B178" s="50" t="s">
        <v>576</v>
      </c>
      <c r="C178" s="51" t="s">
        <v>577</v>
      </c>
      <c r="D178" s="51"/>
      <c r="E178" s="15"/>
      <c r="F178" s="33"/>
    </row>
    <row r="179" spans="1:6">
      <c r="A179" s="32"/>
      <c r="B179" s="15"/>
      <c r="C179" s="15"/>
      <c r="D179" s="15"/>
      <c r="E179" s="15"/>
      <c r="F179" s="33"/>
    </row>
    <row r="180" spans="1:6" s="39" customFormat="1" ht="31.2">
      <c r="A180" s="34"/>
      <c r="B180" s="35"/>
      <c r="C180" s="49" t="s">
        <v>578</v>
      </c>
      <c r="D180" s="47"/>
      <c r="E180" s="35"/>
      <c r="F180" s="38"/>
    </row>
    <row r="181" spans="1:6" ht="4.5" customHeight="1" thickBot="1">
      <c r="A181" s="32"/>
      <c r="B181" s="15"/>
      <c r="C181" s="37"/>
      <c r="D181" s="37"/>
      <c r="E181" s="15"/>
      <c r="F181" s="33"/>
    </row>
    <row r="182" spans="1:6" s="39" customFormat="1" ht="16.5" customHeight="1" thickBot="1">
      <c r="A182" s="34"/>
      <c r="B182" s="35"/>
      <c r="C182" s="40" t="s">
        <v>314</v>
      </c>
      <c r="D182" s="40"/>
      <c r="E182" s="41"/>
      <c r="F182" s="38"/>
    </row>
    <row r="183" spans="1:6" ht="4.5" customHeight="1" thickBot="1">
      <c r="A183" s="32"/>
      <c r="B183" s="15"/>
      <c r="C183" s="37"/>
      <c r="D183" s="37"/>
      <c r="E183" s="15"/>
      <c r="F183" s="33"/>
    </row>
    <row r="184" spans="1:6" s="39" customFormat="1" ht="16.2" thickBot="1">
      <c r="A184" s="34"/>
      <c r="B184" s="35"/>
      <c r="C184" s="42" t="s">
        <v>313</v>
      </c>
      <c r="D184" s="42"/>
      <c r="E184" s="41"/>
      <c r="F184" s="38"/>
    </row>
    <row r="185" spans="1:6" ht="12.75" customHeight="1">
      <c r="A185" s="32"/>
      <c r="B185" s="15"/>
      <c r="C185" s="15"/>
      <c r="D185" s="15"/>
      <c r="E185" s="15"/>
      <c r="F185" s="33"/>
    </row>
    <row r="186" spans="1:6" s="39" customFormat="1" ht="31.2">
      <c r="A186" s="34"/>
      <c r="B186" s="35"/>
      <c r="C186" s="63" t="s">
        <v>579</v>
      </c>
      <c r="D186" s="47"/>
      <c r="E186" s="35"/>
      <c r="F186" s="38"/>
    </row>
    <row r="187" spans="1:6" ht="4.5" customHeight="1" thickBot="1">
      <c r="A187" s="32"/>
      <c r="B187" s="15"/>
      <c r="C187" s="37"/>
      <c r="D187" s="37"/>
      <c r="E187" s="15"/>
      <c r="F187" s="33"/>
    </row>
    <row r="188" spans="1:6" s="39" customFormat="1" ht="16.2" thickBot="1">
      <c r="A188" s="34"/>
      <c r="B188" s="35"/>
      <c r="C188" s="35" t="s">
        <v>580</v>
      </c>
      <c r="D188" s="35"/>
      <c r="E188" s="41"/>
      <c r="F188" s="38"/>
    </row>
    <row r="189" spans="1:6" ht="4.5" customHeight="1" thickBot="1">
      <c r="A189" s="32"/>
      <c r="B189" s="15"/>
      <c r="C189" s="37"/>
      <c r="D189" s="37"/>
      <c r="E189" s="15"/>
      <c r="F189" s="33"/>
    </row>
    <row r="190" spans="1:6" s="39" customFormat="1" ht="16.2" thickBot="1">
      <c r="A190" s="34"/>
      <c r="B190" s="35"/>
      <c r="C190" s="35" t="s">
        <v>581</v>
      </c>
      <c r="D190" s="35"/>
      <c r="E190" s="41"/>
      <c r="F190" s="38"/>
    </row>
    <row r="191" spans="1:6" ht="4.5" customHeight="1" thickBot="1">
      <c r="A191" s="32"/>
      <c r="B191" s="15"/>
      <c r="C191" s="37"/>
      <c r="D191" s="37"/>
      <c r="E191" s="15"/>
      <c r="F191" s="33"/>
    </row>
    <row r="192" spans="1:6" s="39" customFormat="1" ht="16.2" thickBot="1">
      <c r="A192" s="34"/>
      <c r="B192" s="35"/>
      <c r="C192" s="35" t="s">
        <v>582</v>
      </c>
      <c r="D192" s="35"/>
      <c r="E192" s="41"/>
      <c r="F192" s="38"/>
    </row>
    <row r="193" spans="1:6" ht="4.5" customHeight="1" thickBot="1">
      <c r="A193" s="32"/>
      <c r="B193" s="15"/>
      <c r="C193" s="37"/>
      <c r="D193" s="37"/>
      <c r="E193" s="15"/>
      <c r="F193" s="33"/>
    </row>
    <row r="194" spans="1:6" s="39" customFormat="1" ht="16.2" thickBot="1">
      <c r="A194" s="34"/>
      <c r="B194" s="35"/>
      <c r="C194" s="35" t="s">
        <v>583</v>
      </c>
      <c r="D194" s="35"/>
      <c r="E194" s="41"/>
      <c r="F194" s="38"/>
    </row>
    <row r="195" spans="1:6" s="39" customFormat="1" ht="4.5" customHeight="1" thickBot="1">
      <c r="A195" s="34"/>
      <c r="B195" s="35"/>
      <c r="C195" s="35"/>
      <c r="D195" s="35"/>
      <c r="E195" s="56"/>
      <c r="F195" s="38"/>
    </row>
    <row r="196" spans="1:6" ht="16.5" customHeight="1" thickBot="1">
      <c r="A196" s="32"/>
      <c r="B196" s="15"/>
      <c r="C196" s="35" t="s">
        <v>584</v>
      </c>
      <c r="D196" s="37"/>
      <c r="E196" s="41"/>
      <c r="F196" s="33"/>
    </row>
    <row r="197" spans="1:6" ht="4.5" customHeight="1" thickBot="1">
      <c r="A197" s="32"/>
      <c r="B197" s="15"/>
      <c r="C197" s="37"/>
      <c r="D197" s="37"/>
      <c r="E197" s="15"/>
      <c r="F197" s="33"/>
    </row>
    <row r="198" spans="1:6" s="39" customFormat="1" ht="30.75" customHeight="1" thickBot="1">
      <c r="A198" s="34"/>
      <c r="B198" s="35"/>
      <c r="C198" s="65" t="s">
        <v>585</v>
      </c>
      <c r="D198" s="65"/>
      <c r="E198" s="41"/>
      <c r="F198" s="38"/>
    </row>
    <row r="199" spans="1:6" s="39" customFormat="1" ht="12.75" customHeight="1">
      <c r="A199" s="34"/>
      <c r="B199" s="35"/>
      <c r="C199" s="35"/>
      <c r="D199" s="35"/>
      <c r="E199" s="35"/>
      <c r="F199" s="38"/>
    </row>
    <row r="200" spans="1:6" s="39" customFormat="1" ht="15.6">
      <c r="A200" s="34"/>
      <c r="B200" s="35"/>
      <c r="C200" s="44" t="s">
        <v>598</v>
      </c>
      <c r="D200" s="37"/>
      <c r="E200" s="35"/>
      <c r="F200" s="38"/>
    </row>
    <row r="201" spans="1:6">
      <c r="A201" s="32"/>
      <c r="B201" s="15"/>
      <c r="C201" s="15"/>
      <c r="D201" s="15"/>
      <c r="E201" s="15"/>
      <c r="F201" s="33"/>
    </row>
    <row r="202" spans="1:6" s="69" customFormat="1" ht="16.5" customHeight="1">
      <c r="A202" s="66"/>
      <c r="B202" s="67"/>
      <c r="C202" s="2"/>
      <c r="D202" s="67"/>
      <c r="E202" s="67"/>
      <c r="F202" s="68"/>
    </row>
    <row r="203" spans="1:6" s="69" customFormat="1" ht="16.5" customHeight="1">
      <c r="A203" s="66"/>
      <c r="B203" s="67"/>
      <c r="C203" s="2"/>
      <c r="D203" s="67"/>
      <c r="E203" s="67"/>
      <c r="F203" s="68"/>
    </row>
    <row r="204" spans="1:6" s="69" customFormat="1" ht="16.5" customHeight="1">
      <c r="A204" s="66"/>
      <c r="B204" s="67"/>
      <c r="C204" s="2"/>
      <c r="D204" s="67"/>
      <c r="E204" s="67"/>
      <c r="F204" s="68"/>
    </row>
    <row r="205" spans="1:6" s="69" customFormat="1" ht="12.75" customHeight="1">
      <c r="A205" s="66"/>
      <c r="B205" s="67"/>
      <c r="C205" s="70"/>
      <c r="D205" s="67"/>
      <c r="E205" s="67"/>
      <c r="F205" s="68"/>
    </row>
    <row r="206" spans="1:6" s="69" customFormat="1" ht="18" customHeight="1">
      <c r="A206" s="66"/>
      <c r="B206" s="67" t="s">
        <v>586</v>
      </c>
      <c r="C206" s="51" t="s">
        <v>587</v>
      </c>
      <c r="D206" s="67"/>
      <c r="E206" s="67"/>
      <c r="F206" s="68"/>
    </row>
    <row r="207" spans="1:6" s="69" customFormat="1" ht="12.75" customHeight="1">
      <c r="A207" s="66"/>
      <c r="B207" s="67"/>
      <c r="C207" s="70"/>
      <c r="D207" s="67"/>
      <c r="E207" s="67"/>
      <c r="F207" s="68"/>
    </row>
    <row r="208" spans="1:6" s="69" customFormat="1" ht="16.5" customHeight="1">
      <c r="A208" s="66"/>
      <c r="B208" s="67"/>
      <c r="C208" s="49" t="s">
        <v>588</v>
      </c>
      <c r="D208" s="67"/>
      <c r="E208" s="67"/>
      <c r="F208" s="68"/>
    </row>
    <row r="209" spans="1:9" s="69" customFormat="1" ht="4.5" customHeight="1" thickBot="1">
      <c r="A209" s="66"/>
      <c r="B209" s="67"/>
      <c r="C209" s="70"/>
      <c r="D209" s="67"/>
      <c r="E209" s="67"/>
      <c r="F209" s="68"/>
    </row>
    <row r="210" spans="1:9" s="39" customFormat="1" ht="16.5" customHeight="1" thickBot="1">
      <c r="A210" s="34"/>
      <c r="B210" s="35"/>
      <c r="C210" s="40" t="s">
        <v>314</v>
      </c>
      <c r="D210" s="40"/>
      <c r="E210" s="41"/>
      <c r="F210" s="38"/>
    </row>
    <row r="211" spans="1:9" ht="4.5" customHeight="1" thickBot="1">
      <c r="A211" s="32"/>
      <c r="B211" s="15"/>
      <c r="C211" s="37"/>
      <c r="D211" s="37"/>
      <c r="E211" s="15"/>
      <c r="F211" s="33"/>
    </row>
    <row r="212" spans="1:9" s="39" customFormat="1" ht="16.5" customHeight="1" thickBot="1">
      <c r="A212" s="34"/>
      <c r="B212" s="35"/>
      <c r="C212" s="42" t="s">
        <v>313</v>
      </c>
      <c r="D212" s="42"/>
      <c r="E212" s="41"/>
      <c r="F212" s="38"/>
    </row>
    <row r="213" spans="1:9" s="69" customFormat="1" ht="12.75" customHeight="1">
      <c r="A213" s="66"/>
      <c r="B213" s="67"/>
      <c r="C213" s="70"/>
      <c r="D213" s="67"/>
      <c r="E213" s="67"/>
      <c r="F213" s="68"/>
      <c r="I213" s="71"/>
    </row>
    <row r="214" spans="1:9" s="69" customFormat="1" ht="16.5" customHeight="1">
      <c r="A214" s="66"/>
      <c r="B214" s="67"/>
      <c r="C214" s="43" t="s">
        <v>589</v>
      </c>
      <c r="D214" s="67"/>
      <c r="E214" s="67"/>
      <c r="F214" s="68"/>
      <c r="I214" s="71"/>
    </row>
    <row r="215" spans="1:9" ht="4.5" customHeight="1" thickBot="1">
      <c r="A215" s="32"/>
      <c r="B215" s="15"/>
      <c r="C215" s="37"/>
      <c r="D215" s="37"/>
      <c r="E215" s="15"/>
      <c r="F215" s="33"/>
    </row>
    <row r="216" spans="1:9" s="69" customFormat="1" ht="16.5" customHeight="1" thickBot="1">
      <c r="A216" s="34"/>
      <c r="B216" s="35"/>
      <c r="C216" s="35" t="s">
        <v>590</v>
      </c>
      <c r="D216" s="35"/>
      <c r="E216" s="41"/>
      <c r="F216" s="38"/>
      <c r="I216" s="71"/>
    </row>
    <row r="217" spans="1:9" ht="4.5" customHeight="1" thickBot="1">
      <c r="A217" s="32"/>
      <c r="B217" s="15"/>
      <c r="C217" s="37"/>
      <c r="D217" s="37"/>
      <c r="E217" s="15"/>
      <c r="F217" s="33"/>
    </row>
    <row r="218" spans="1:9" s="69" customFormat="1" ht="16.5" customHeight="1" thickBot="1">
      <c r="A218" s="34"/>
      <c r="B218" s="35"/>
      <c r="C218" s="35" t="s">
        <v>591</v>
      </c>
      <c r="D218" s="35"/>
      <c r="E218" s="41"/>
      <c r="F218" s="38"/>
      <c r="I218" s="71"/>
    </row>
    <row r="219" spans="1:9" ht="4.5" customHeight="1" thickBot="1">
      <c r="A219" s="32"/>
      <c r="B219" s="15"/>
      <c r="C219" s="37"/>
      <c r="D219" s="37"/>
      <c r="E219" s="15"/>
      <c r="F219" s="33"/>
    </row>
    <row r="220" spans="1:9" s="69" customFormat="1" ht="16.5" customHeight="1" thickBot="1">
      <c r="A220" s="34"/>
      <c r="B220" s="35"/>
      <c r="C220" s="35" t="s">
        <v>592</v>
      </c>
      <c r="D220" s="35"/>
      <c r="E220" s="41"/>
      <c r="F220" s="38"/>
      <c r="I220" s="71"/>
    </row>
    <row r="221" spans="1:9" ht="4.5" customHeight="1" thickBot="1">
      <c r="A221" s="32"/>
      <c r="B221" s="15"/>
      <c r="C221" s="37"/>
      <c r="D221" s="37"/>
      <c r="E221" s="15"/>
      <c r="F221" s="33"/>
    </row>
    <row r="222" spans="1:9" s="69" customFormat="1" ht="16.5" customHeight="1" thickBot="1">
      <c r="A222" s="34"/>
      <c r="B222" s="35"/>
      <c r="C222" s="35" t="s">
        <v>593</v>
      </c>
      <c r="D222" s="35"/>
      <c r="E222" s="41"/>
      <c r="F222" s="38"/>
      <c r="I222" s="71"/>
    </row>
    <row r="223" spans="1:9" ht="4.5" customHeight="1" thickBot="1">
      <c r="A223" s="32"/>
      <c r="B223" s="15"/>
      <c r="C223" s="37"/>
      <c r="D223" s="37"/>
      <c r="E223" s="15"/>
      <c r="F223" s="33"/>
    </row>
    <row r="224" spans="1:9" s="69" customFormat="1" ht="16.5" customHeight="1" thickBot="1">
      <c r="A224" s="34"/>
      <c r="B224" s="35"/>
      <c r="C224" s="35" t="s">
        <v>594</v>
      </c>
      <c r="D224" s="35"/>
      <c r="E224" s="41"/>
      <c r="F224" s="38"/>
      <c r="I224" s="71"/>
    </row>
    <row r="225" spans="1:9" ht="4.5" customHeight="1" thickBot="1">
      <c r="A225" s="32"/>
      <c r="B225" s="15"/>
      <c r="C225" s="37"/>
      <c r="D225" s="37"/>
      <c r="E225" s="15"/>
      <c r="F225" s="33"/>
    </row>
    <row r="226" spans="1:9" s="69" customFormat="1" ht="16.5" customHeight="1" thickBot="1">
      <c r="A226" s="34"/>
      <c r="B226" s="35"/>
      <c r="C226" s="35" t="s">
        <v>595</v>
      </c>
      <c r="D226" s="35"/>
      <c r="E226" s="41"/>
      <c r="F226" s="38"/>
      <c r="I226" s="71"/>
    </row>
    <row r="227" spans="1:9" ht="4.5" customHeight="1" thickBot="1">
      <c r="A227" s="32"/>
      <c r="B227" s="15"/>
      <c r="C227" s="37"/>
      <c r="D227" s="37"/>
      <c r="E227" s="15"/>
      <c r="F227" s="33"/>
    </row>
    <row r="228" spans="1:9" s="69" customFormat="1" ht="16.5" customHeight="1" thickBot="1">
      <c r="A228" s="32"/>
      <c r="B228" s="15"/>
      <c r="C228" s="72" t="s">
        <v>596</v>
      </c>
      <c r="D228" s="35"/>
      <c r="E228" s="41"/>
      <c r="F228" s="33"/>
      <c r="I228" s="71"/>
    </row>
    <row r="229" spans="1:9" ht="4.5" customHeight="1" thickBot="1">
      <c r="A229" s="32"/>
      <c r="B229" s="15"/>
      <c r="C229" s="37"/>
      <c r="D229" s="37"/>
      <c r="E229" s="15"/>
      <c r="F229" s="33"/>
    </row>
    <row r="230" spans="1:9" s="69" customFormat="1" ht="16.5" customHeight="1" thickBot="1">
      <c r="A230" s="32"/>
      <c r="B230" s="15"/>
      <c r="C230" s="72" t="s">
        <v>597</v>
      </c>
      <c r="D230" s="35"/>
      <c r="E230" s="41"/>
      <c r="F230" s="33"/>
      <c r="I230" s="71"/>
    </row>
    <row r="231" spans="1:9" ht="4.5" customHeight="1" thickBot="1">
      <c r="A231" s="32"/>
      <c r="B231" s="15"/>
      <c r="C231" s="37"/>
      <c r="D231" s="37"/>
      <c r="E231" s="15"/>
      <c r="F231" s="33"/>
    </row>
    <row r="232" spans="1:9" s="69" customFormat="1" ht="16.5" customHeight="1" thickBot="1">
      <c r="A232" s="32"/>
      <c r="B232" s="15"/>
      <c r="C232" s="45" t="s">
        <v>520</v>
      </c>
      <c r="D232" s="35"/>
      <c r="E232" s="41"/>
      <c r="F232" s="33"/>
      <c r="I232" s="71"/>
    </row>
    <row r="233" spans="1:9" s="69" customFormat="1" ht="16.5" customHeight="1" thickBot="1">
      <c r="A233" s="73"/>
      <c r="B233" s="74"/>
      <c r="C233" s="74"/>
      <c r="D233" s="74"/>
      <c r="E233" s="74"/>
      <c r="F233" s="75"/>
    </row>
  </sheetData>
  <sheetProtection password="BD07" sheet="1"/>
  <pageMargins left="0.70866141732283472" right="0.70866141732283472" top="0.74803149606299213" bottom="0.74803149606299213" header="0.31496062992125984" footer="0.31496062992125984"/>
  <pageSetup paperSize="5" scale="70"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53"/>
  <sheetViews>
    <sheetView zoomScaleNormal="100" workbookViewId="0">
      <selection activeCell="S21" sqref="S21:T21"/>
    </sheetView>
  </sheetViews>
  <sheetFormatPr baseColWidth="10" defaultColWidth="9.109375" defaultRowHeight="13.8"/>
  <cols>
    <col min="1" max="3" width="2.6640625" style="540" customWidth="1"/>
    <col min="4" max="4" width="10.6640625" style="540" customWidth="1"/>
    <col min="5" max="6" width="3" style="540" customWidth="1"/>
    <col min="7" max="9" width="2.6640625" style="540" customWidth="1"/>
    <col min="10" max="10" width="9.109375" style="540" customWidth="1"/>
    <col min="11" max="11" width="5.6640625" style="540" customWidth="1"/>
    <col min="12" max="12" width="3" style="540" customWidth="1"/>
    <col min="13" max="13" width="9.109375" style="540" customWidth="1"/>
    <col min="14" max="14" width="4.109375" style="540" customWidth="1"/>
    <col min="15" max="15" width="5.88671875" style="540" customWidth="1"/>
    <col min="16" max="16" width="6.109375" style="540" customWidth="1"/>
    <col min="17" max="17" width="2.109375" style="540" customWidth="1"/>
    <col min="18" max="18" width="1.33203125" style="540" customWidth="1"/>
    <col min="19" max="19" width="11.109375" style="540" customWidth="1"/>
    <col min="20" max="20" width="11" style="540" customWidth="1"/>
    <col min="21" max="16384" width="9.109375" style="540"/>
  </cols>
  <sheetData>
    <row r="1" spans="1:20" ht="14.4" thickBot="1">
      <c r="A1" s="966"/>
      <c r="B1" s="966"/>
      <c r="C1" s="966"/>
      <c r="D1" s="966"/>
      <c r="E1" s="966"/>
      <c r="F1" s="966"/>
      <c r="G1" s="966"/>
      <c r="H1" s="966"/>
      <c r="I1" s="966"/>
      <c r="J1" s="966"/>
      <c r="K1" s="966"/>
      <c r="L1" s="966"/>
      <c r="M1" s="966"/>
      <c r="N1" s="966"/>
      <c r="O1" s="966"/>
      <c r="P1" s="966"/>
      <c r="Q1" s="966"/>
      <c r="R1" s="966"/>
      <c r="S1" s="966"/>
      <c r="T1" s="966"/>
    </row>
    <row r="2" spans="1:20">
      <c r="A2" s="541"/>
      <c r="B2" s="542"/>
      <c r="C2" s="542"/>
      <c r="D2" s="542"/>
      <c r="E2" s="542"/>
      <c r="F2" s="542"/>
      <c r="G2" s="542"/>
      <c r="H2" s="542"/>
      <c r="I2" s="542"/>
      <c r="J2" s="542"/>
      <c r="K2" s="542"/>
      <c r="L2" s="542"/>
      <c r="M2" s="542"/>
      <c r="N2" s="542"/>
      <c r="O2" s="542"/>
      <c r="P2" s="542"/>
      <c r="Q2" s="542"/>
      <c r="R2" s="542"/>
      <c r="S2" s="542"/>
      <c r="T2" s="543"/>
    </row>
    <row r="3" spans="1:20">
      <c r="A3" s="963" t="s">
        <v>327</v>
      </c>
      <c r="B3" s="964"/>
      <c r="C3" s="964"/>
      <c r="D3" s="964"/>
      <c r="E3" s="964"/>
      <c r="F3" s="964"/>
      <c r="G3" s="964"/>
      <c r="H3" s="964"/>
      <c r="I3" s="964"/>
      <c r="J3" s="964"/>
      <c r="K3" s="964"/>
      <c r="L3" s="964"/>
      <c r="M3" s="964"/>
      <c r="N3" s="964"/>
      <c r="O3" s="964"/>
      <c r="P3" s="964"/>
      <c r="Q3" s="964"/>
      <c r="R3" s="964"/>
      <c r="S3" s="964"/>
      <c r="T3" s="965"/>
    </row>
    <row r="4" spans="1:20" ht="7.5" customHeight="1">
      <c r="A4" s="544"/>
      <c r="B4" s="545"/>
      <c r="C4" s="545"/>
      <c r="D4" s="545"/>
      <c r="E4" s="545"/>
      <c r="F4" s="545"/>
      <c r="G4" s="545"/>
      <c r="H4" s="545"/>
      <c r="I4" s="545"/>
      <c r="J4" s="545"/>
      <c r="K4" s="545"/>
      <c r="L4" s="545"/>
      <c r="M4" s="545"/>
      <c r="N4" s="545"/>
      <c r="O4" s="545"/>
      <c r="P4" s="545"/>
      <c r="Q4" s="545"/>
      <c r="R4" s="545"/>
      <c r="S4" s="545"/>
      <c r="T4" s="546"/>
    </row>
    <row r="5" spans="1:20" ht="12" customHeight="1">
      <c r="A5" s="974" t="s">
        <v>502</v>
      </c>
      <c r="B5" s="975"/>
      <c r="C5" s="975"/>
      <c r="D5" s="975"/>
      <c r="E5" s="975"/>
      <c r="F5" s="975"/>
      <c r="G5" s="975"/>
      <c r="H5" s="975"/>
      <c r="I5" s="975"/>
      <c r="J5" s="975"/>
      <c r="K5" s="975"/>
      <c r="L5" s="975"/>
      <c r="M5" s="975"/>
      <c r="N5" s="975"/>
      <c r="O5" s="975"/>
      <c r="P5" s="975"/>
      <c r="Q5" s="975"/>
      <c r="R5" s="975"/>
      <c r="S5" s="975"/>
      <c r="T5" s="976"/>
    </row>
    <row r="6" spans="1:20" ht="15" customHeight="1">
      <c r="A6" s="977" t="s">
        <v>326</v>
      </c>
      <c r="B6" s="956"/>
      <c r="C6" s="956"/>
      <c r="D6" s="956"/>
      <c r="E6" s="956"/>
      <c r="F6" s="956"/>
      <c r="G6" s="956"/>
      <c r="H6" s="956"/>
      <c r="I6" s="545"/>
      <c r="J6" s="545"/>
      <c r="K6" s="545"/>
      <c r="L6" s="545"/>
      <c r="M6" s="545"/>
      <c r="N6" s="545"/>
      <c r="O6" s="545"/>
      <c r="P6" s="545"/>
      <c r="Q6" s="545"/>
      <c r="R6" s="545"/>
      <c r="S6" s="547" t="s">
        <v>325</v>
      </c>
      <c r="T6" s="580">
        <f>'1-Présentation'!I7</f>
        <v>2023</v>
      </c>
    </row>
    <row r="7" spans="1:20" ht="18" customHeight="1" thickBot="1">
      <c r="A7" s="978">
        <f>'1-Présentation'!A4:L4</f>
        <v>0</v>
      </c>
      <c r="B7" s="979"/>
      <c r="C7" s="979"/>
      <c r="D7" s="979"/>
      <c r="E7" s="979"/>
      <c r="F7" s="979"/>
      <c r="G7" s="979"/>
      <c r="H7" s="979"/>
      <c r="I7" s="979"/>
      <c r="J7" s="979"/>
      <c r="K7" s="979"/>
      <c r="L7" s="979"/>
      <c r="M7" s="979"/>
      <c r="N7" s="979"/>
      <c r="O7" s="979"/>
      <c r="P7" s="979"/>
      <c r="Q7" s="979"/>
      <c r="R7" s="979"/>
      <c r="S7" s="979"/>
      <c r="T7" s="980"/>
    </row>
    <row r="8" spans="1:20" ht="12" customHeight="1" thickTop="1">
      <c r="A8" s="544"/>
      <c r="B8" s="545"/>
      <c r="C8" s="545"/>
      <c r="D8" s="545"/>
      <c r="E8" s="545"/>
      <c r="F8" s="545"/>
      <c r="G8" s="545"/>
      <c r="H8" s="545"/>
      <c r="I8" s="545"/>
      <c r="J8" s="545"/>
      <c r="K8" s="545"/>
      <c r="L8" s="545"/>
      <c r="M8" s="545"/>
      <c r="N8" s="545"/>
      <c r="O8" s="545"/>
      <c r="P8" s="545"/>
      <c r="Q8" s="545"/>
      <c r="R8" s="545"/>
      <c r="S8" s="545"/>
      <c r="T8" s="546"/>
    </row>
    <row r="9" spans="1:20">
      <c r="A9" s="548" t="s">
        <v>10</v>
      </c>
      <c r="B9" s="545" t="s">
        <v>324</v>
      </c>
      <c r="C9" s="545"/>
      <c r="D9" s="545"/>
      <c r="E9" s="545"/>
      <c r="F9" s="545"/>
      <c r="G9" s="545"/>
      <c r="H9" s="545"/>
      <c r="I9" s="545"/>
      <c r="J9" s="545"/>
      <c r="K9" s="545"/>
      <c r="L9" s="545"/>
      <c r="M9" s="545"/>
      <c r="N9" s="545"/>
      <c r="O9" s="545"/>
      <c r="P9" s="545"/>
      <c r="Q9" s="545"/>
      <c r="R9" s="545"/>
      <c r="S9" s="549"/>
      <c r="T9" s="546"/>
    </row>
    <row r="10" spans="1:20" ht="9" customHeight="1">
      <c r="A10" s="544"/>
      <c r="B10" s="545"/>
      <c r="C10" s="545"/>
      <c r="D10" s="545"/>
      <c r="E10" s="545"/>
      <c r="F10" s="545"/>
      <c r="G10" s="545"/>
      <c r="H10" s="545"/>
      <c r="I10" s="545"/>
      <c r="J10" s="545"/>
      <c r="K10" s="550"/>
      <c r="L10" s="551" t="s">
        <v>310</v>
      </c>
      <c r="M10" s="545"/>
      <c r="N10" s="545"/>
      <c r="O10" s="545"/>
      <c r="P10" s="545"/>
      <c r="Q10" s="545"/>
      <c r="R10" s="545"/>
      <c r="S10" s="545"/>
      <c r="T10" s="546"/>
    </row>
    <row r="11" spans="1:20">
      <c r="A11" s="544"/>
      <c r="B11" s="545" t="s">
        <v>309</v>
      </c>
      <c r="C11" s="545" t="s">
        <v>323</v>
      </c>
      <c r="D11" s="545"/>
      <c r="E11" s="545"/>
      <c r="F11" s="545"/>
      <c r="G11" s="545"/>
      <c r="H11" s="545"/>
      <c r="I11" s="545"/>
      <c r="J11" s="545"/>
      <c r="K11" s="545"/>
      <c r="L11" s="552"/>
      <c r="M11" s="545"/>
      <c r="N11" s="545"/>
      <c r="O11" s="545"/>
      <c r="P11" s="545"/>
      <c r="Q11" s="545"/>
      <c r="R11" s="545"/>
      <c r="S11" s="545"/>
      <c r="T11" s="546"/>
    </row>
    <row r="12" spans="1:20" ht="3" customHeight="1">
      <c r="A12" s="544"/>
      <c r="B12" s="545"/>
      <c r="C12" s="545"/>
      <c r="D12" s="545"/>
      <c r="E12" s="545"/>
      <c r="F12" s="545"/>
      <c r="G12" s="545"/>
      <c r="H12" s="545"/>
      <c r="I12" s="545"/>
      <c r="J12" s="545"/>
      <c r="K12" s="545"/>
      <c r="L12" s="553"/>
      <c r="M12" s="545"/>
      <c r="N12" s="545"/>
      <c r="O12" s="545"/>
      <c r="P12" s="545"/>
      <c r="Q12" s="545"/>
      <c r="R12" s="545"/>
      <c r="S12" s="545"/>
      <c r="T12" s="546"/>
    </row>
    <row r="13" spans="1:20">
      <c r="A13" s="544"/>
      <c r="B13" s="545" t="s">
        <v>307</v>
      </c>
      <c r="C13" s="545" t="s">
        <v>322</v>
      </c>
      <c r="D13" s="545"/>
      <c r="E13" s="545"/>
      <c r="F13" s="545"/>
      <c r="G13" s="545"/>
      <c r="H13" s="545"/>
      <c r="I13" s="545"/>
      <c r="J13" s="545"/>
      <c r="K13" s="545"/>
      <c r="L13" s="552"/>
      <c r="M13" s="545"/>
      <c r="N13" s="545"/>
      <c r="O13" s="545"/>
      <c r="P13" s="545"/>
      <c r="Q13" s="545"/>
      <c r="R13" s="545"/>
      <c r="S13" s="545"/>
      <c r="T13" s="546"/>
    </row>
    <row r="14" spans="1:20" ht="12" customHeight="1">
      <c r="A14" s="544"/>
      <c r="B14" s="545"/>
      <c r="C14" s="545"/>
      <c r="D14" s="545"/>
      <c r="E14" s="545"/>
      <c r="F14" s="545"/>
      <c r="G14" s="545"/>
      <c r="H14" s="545"/>
      <c r="I14" s="545"/>
      <c r="J14" s="545"/>
      <c r="K14" s="545"/>
      <c r="L14" s="545"/>
      <c r="M14" s="545"/>
      <c r="N14" s="545"/>
      <c r="O14" s="545"/>
      <c r="P14" s="545"/>
      <c r="Q14" s="545"/>
      <c r="R14" s="545"/>
      <c r="S14" s="545"/>
      <c r="T14" s="546"/>
    </row>
    <row r="15" spans="1:20" ht="15" customHeight="1">
      <c r="A15" s="554" t="s">
        <v>11</v>
      </c>
      <c r="B15" s="555" t="s">
        <v>321</v>
      </c>
      <c r="C15" s="556"/>
      <c r="D15" s="556"/>
      <c r="E15" s="556"/>
      <c r="F15" s="556"/>
      <c r="G15" s="556"/>
      <c r="H15" s="556"/>
      <c r="I15" s="556"/>
      <c r="J15" s="556"/>
      <c r="K15" s="557"/>
      <c r="L15" s="557"/>
      <c r="M15" s="557"/>
      <c r="N15" s="557"/>
      <c r="O15" s="557"/>
      <c r="P15" s="557"/>
      <c r="Q15" s="557"/>
      <c r="R15" s="557"/>
      <c r="S15" s="557"/>
      <c r="T15" s="546"/>
    </row>
    <row r="16" spans="1:20" ht="6" customHeight="1">
      <c r="A16" s="554"/>
      <c r="B16" s="555"/>
      <c r="C16" s="556"/>
      <c r="D16" s="556"/>
      <c r="E16" s="556"/>
      <c r="F16" s="556"/>
      <c r="G16" s="556"/>
      <c r="H16" s="556"/>
      <c r="I16" s="556"/>
      <c r="J16" s="556"/>
      <c r="K16" s="557"/>
      <c r="L16" s="557"/>
      <c r="M16" s="557"/>
      <c r="N16" s="557"/>
      <c r="O16" s="557"/>
      <c r="P16" s="557"/>
      <c r="Q16" s="557"/>
      <c r="R16" s="557"/>
      <c r="S16" s="557"/>
      <c r="T16" s="546"/>
    </row>
    <row r="17" spans="1:20">
      <c r="A17" s="558"/>
      <c r="B17" s="559" t="s">
        <v>309</v>
      </c>
      <c r="C17" s="559" t="s">
        <v>320</v>
      </c>
      <c r="D17" s="556"/>
      <c r="E17" s="556"/>
      <c r="F17" s="556"/>
      <c r="G17" s="556"/>
      <c r="H17" s="556"/>
      <c r="I17" s="556"/>
      <c r="J17" s="556"/>
      <c r="K17" s="949"/>
      <c r="L17" s="949"/>
      <c r="M17" s="949"/>
      <c r="N17" s="949"/>
      <c r="O17" s="949"/>
      <c r="P17" s="560"/>
      <c r="Q17" s="557"/>
      <c r="R17" s="557"/>
      <c r="S17" s="557"/>
      <c r="T17" s="546"/>
    </row>
    <row r="18" spans="1:20" ht="4.5" customHeight="1">
      <c r="A18" s="558"/>
      <c r="B18" s="559"/>
      <c r="C18" s="559"/>
      <c r="D18" s="556"/>
      <c r="E18" s="556"/>
      <c r="F18" s="556"/>
      <c r="G18" s="556"/>
      <c r="H18" s="556"/>
      <c r="I18" s="556"/>
      <c r="J18" s="556"/>
      <c r="K18" s="557"/>
      <c r="L18" s="557"/>
      <c r="M18" s="557"/>
      <c r="N18" s="557"/>
      <c r="O18" s="557"/>
      <c r="P18" s="557"/>
      <c r="Q18" s="557"/>
      <c r="R18" s="557"/>
      <c r="S18" s="557"/>
      <c r="T18" s="546"/>
    </row>
    <row r="19" spans="1:20">
      <c r="A19" s="558"/>
      <c r="B19" s="559" t="s">
        <v>307</v>
      </c>
      <c r="C19" s="559" t="s">
        <v>319</v>
      </c>
      <c r="D19" s="556"/>
      <c r="E19" s="556"/>
      <c r="F19" s="556"/>
      <c r="G19" s="556"/>
      <c r="H19" s="556"/>
      <c r="I19" s="556"/>
      <c r="J19" s="556"/>
      <c r="K19" s="961"/>
      <c r="L19" s="961"/>
      <c r="M19" s="961"/>
      <c r="N19" s="961"/>
      <c r="O19" s="961"/>
      <c r="P19" s="961"/>
      <c r="Q19" s="961"/>
      <c r="R19" s="961"/>
      <c r="S19" s="961"/>
      <c r="T19" s="962"/>
    </row>
    <row r="20" spans="1:20" ht="12" customHeight="1">
      <c r="A20" s="544"/>
      <c r="B20" s="545"/>
      <c r="C20" s="545"/>
      <c r="D20" s="545"/>
      <c r="E20" s="545"/>
      <c r="F20" s="545"/>
      <c r="G20" s="545"/>
      <c r="H20" s="545"/>
      <c r="I20" s="545"/>
      <c r="J20" s="545"/>
      <c r="K20" s="545"/>
      <c r="L20" s="545"/>
      <c r="M20" s="545"/>
      <c r="N20" s="545"/>
      <c r="O20" s="545"/>
      <c r="P20" s="545"/>
      <c r="Q20" s="545"/>
      <c r="R20" s="545"/>
      <c r="S20" s="545"/>
      <c r="T20" s="546"/>
    </row>
    <row r="21" spans="1:20">
      <c r="A21" s="544"/>
      <c r="B21" s="545" t="s">
        <v>301</v>
      </c>
      <c r="C21" s="545"/>
      <c r="D21" s="545"/>
      <c r="E21" s="960">
        <f>T6</f>
        <v>2023</v>
      </c>
      <c r="F21" s="960"/>
      <c r="G21" s="545" t="s">
        <v>318</v>
      </c>
      <c r="H21" s="545"/>
      <c r="I21" s="545"/>
      <c r="J21" s="545"/>
      <c r="K21" s="545"/>
      <c r="L21" s="545"/>
      <c r="M21" s="545"/>
      <c r="N21" s="545"/>
      <c r="O21" s="545"/>
      <c r="P21" s="545"/>
      <c r="Q21" s="545"/>
      <c r="R21" s="545"/>
      <c r="S21" s="947"/>
      <c r="T21" s="948"/>
    </row>
    <row r="22" spans="1:20" ht="6" customHeight="1">
      <c r="A22" s="544"/>
      <c r="B22" s="545"/>
      <c r="C22" s="545"/>
      <c r="D22" s="545"/>
      <c r="E22" s="545"/>
      <c r="F22" s="545"/>
      <c r="G22" s="545"/>
      <c r="H22" s="545"/>
      <c r="I22" s="545"/>
      <c r="J22" s="545"/>
      <c r="K22" s="545"/>
      <c r="L22" s="545"/>
      <c r="M22" s="545"/>
      <c r="N22" s="545"/>
      <c r="O22" s="545"/>
      <c r="P22" s="545"/>
      <c r="Q22" s="545"/>
      <c r="R22" s="545"/>
      <c r="S22" s="545"/>
      <c r="T22" s="546"/>
    </row>
    <row r="23" spans="1:20">
      <c r="A23" s="544"/>
      <c r="B23" s="561" t="s">
        <v>317</v>
      </c>
      <c r="C23" s="545"/>
      <c r="D23" s="545"/>
      <c r="E23" s="545"/>
      <c r="F23" s="545"/>
      <c r="G23" s="545"/>
      <c r="H23" s="545"/>
      <c r="I23" s="545"/>
      <c r="J23" s="545"/>
      <c r="K23" s="545"/>
      <c r="L23" s="545"/>
      <c r="M23" s="545"/>
      <c r="N23" s="545"/>
      <c r="O23" s="545"/>
      <c r="P23" s="545"/>
      <c r="Q23" s="545"/>
      <c r="R23" s="545"/>
      <c r="S23" s="947"/>
      <c r="T23" s="948"/>
    </row>
    <row r="24" spans="1:20" ht="6" customHeight="1">
      <c r="A24" s="544"/>
      <c r="B24" s="561"/>
      <c r="C24" s="545"/>
      <c r="D24" s="545"/>
      <c r="E24" s="545"/>
      <c r="F24" s="545"/>
      <c r="G24" s="545"/>
      <c r="H24" s="545"/>
      <c r="I24" s="545"/>
      <c r="J24" s="545"/>
      <c r="K24" s="545"/>
      <c r="L24" s="545"/>
      <c r="M24" s="545"/>
      <c r="N24" s="545"/>
      <c r="O24" s="545"/>
      <c r="P24" s="545"/>
      <c r="Q24" s="545"/>
      <c r="R24" s="545"/>
      <c r="S24" s="562"/>
      <c r="T24" s="563"/>
    </row>
    <row r="25" spans="1:20" ht="18" customHeight="1" thickBot="1">
      <c r="A25" s="544"/>
      <c r="B25" s="561"/>
      <c r="C25" s="545"/>
      <c r="D25" s="545"/>
      <c r="E25" s="545"/>
      <c r="F25" s="545"/>
      <c r="G25" s="545"/>
      <c r="H25" s="545"/>
      <c r="I25" s="545"/>
      <c r="J25" s="545"/>
      <c r="K25" s="545"/>
      <c r="L25" s="545"/>
      <c r="M25" s="545"/>
      <c r="N25" s="564" t="s">
        <v>316</v>
      </c>
      <c r="O25" s="545"/>
      <c r="P25" s="545"/>
      <c r="Q25" s="545"/>
      <c r="R25" s="545"/>
      <c r="S25" s="971">
        <f>S21+S23</f>
        <v>0</v>
      </c>
      <c r="T25" s="972"/>
    </row>
    <row r="26" spans="1:20" ht="12" customHeight="1" thickTop="1">
      <c r="A26" s="544"/>
      <c r="B26" s="545"/>
      <c r="C26" s="545"/>
      <c r="D26" s="545"/>
      <c r="E26" s="545"/>
      <c r="F26" s="545"/>
      <c r="G26" s="545"/>
      <c r="H26" s="545"/>
      <c r="I26" s="545"/>
      <c r="J26" s="545"/>
      <c r="K26" s="545"/>
      <c r="L26" s="545"/>
      <c r="M26" s="545"/>
      <c r="N26" s="545"/>
      <c r="O26" s="545"/>
      <c r="P26" s="545"/>
      <c r="Q26" s="545"/>
      <c r="R26" s="545"/>
      <c r="S26" s="545"/>
      <c r="T26" s="546"/>
    </row>
    <row r="27" spans="1:20" ht="28.5" customHeight="1">
      <c r="A27" s="554" t="s">
        <v>12</v>
      </c>
      <c r="B27" s="943" t="s">
        <v>315</v>
      </c>
      <c r="C27" s="943"/>
      <c r="D27" s="943"/>
      <c r="E27" s="943"/>
      <c r="F27" s="943"/>
      <c r="G27" s="943"/>
      <c r="H27" s="943"/>
      <c r="I27" s="943"/>
      <c r="J27" s="943"/>
      <c r="K27" s="943"/>
      <c r="L27" s="943"/>
      <c r="M27" s="943"/>
      <c r="N27" s="943"/>
      <c r="O27" s="943"/>
      <c r="P27" s="943"/>
      <c r="Q27" s="943"/>
      <c r="R27" s="943"/>
      <c r="S27" s="565" t="s">
        <v>314</v>
      </c>
      <c r="T27" s="566" t="s">
        <v>313</v>
      </c>
    </row>
    <row r="28" spans="1:20">
      <c r="A28" s="544"/>
      <c r="B28" s="567" t="s">
        <v>312</v>
      </c>
      <c r="C28" s="545"/>
      <c r="D28" s="545"/>
      <c r="E28" s="545"/>
      <c r="F28" s="545"/>
      <c r="G28" s="545"/>
      <c r="H28" s="545"/>
      <c r="I28" s="545"/>
      <c r="J28" s="545"/>
      <c r="K28" s="545"/>
      <c r="L28" s="545"/>
      <c r="M28" s="545"/>
      <c r="N28" s="545"/>
      <c r="O28" s="545"/>
      <c r="P28" s="545"/>
      <c r="Q28" s="545"/>
      <c r="R28" s="545"/>
      <c r="S28" s="568"/>
      <c r="T28" s="569" t="s">
        <v>256</v>
      </c>
    </row>
    <row r="29" spans="1:20" ht="12" customHeight="1">
      <c r="A29" s="544"/>
      <c r="B29" s="545"/>
      <c r="C29" s="545"/>
      <c r="D29" s="545"/>
      <c r="E29" s="545"/>
      <c r="F29" s="545"/>
      <c r="G29" s="545"/>
      <c r="H29" s="545"/>
      <c r="I29" s="545"/>
      <c r="J29" s="545"/>
      <c r="K29" s="545"/>
      <c r="L29" s="545"/>
      <c r="M29" s="545"/>
      <c r="N29" s="545"/>
      <c r="O29" s="545"/>
      <c r="P29" s="545"/>
      <c r="Q29" s="545"/>
      <c r="R29" s="545"/>
      <c r="S29" s="545"/>
      <c r="T29" s="546"/>
    </row>
    <row r="30" spans="1:20" ht="28.5" customHeight="1">
      <c r="A30" s="554" t="s">
        <v>13</v>
      </c>
      <c r="B30" s="570" t="s">
        <v>247</v>
      </c>
      <c r="C30" s="943" t="s">
        <v>311</v>
      </c>
      <c r="D30" s="943"/>
      <c r="E30" s="943"/>
      <c r="F30" s="943"/>
      <c r="G30" s="943"/>
      <c r="H30" s="943"/>
      <c r="I30" s="943"/>
      <c r="J30" s="943"/>
      <c r="K30" s="943"/>
      <c r="L30" s="943"/>
      <c r="M30" s="943"/>
      <c r="N30" s="943"/>
      <c r="O30" s="943"/>
      <c r="P30" s="943"/>
      <c r="Q30" s="943"/>
      <c r="R30" s="943"/>
      <c r="S30" s="943"/>
      <c r="T30" s="944"/>
    </row>
    <row r="31" spans="1:20" ht="9" customHeight="1">
      <c r="A31" s="544"/>
      <c r="B31" s="545"/>
      <c r="C31" s="545"/>
      <c r="D31" s="545"/>
      <c r="E31" s="545"/>
      <c r="F31" s="545"/>
      <c r="G31" s="545"/>
      <c r="H31" s="545"/>
      <c r="I31" s="545"/>
      <c r="J31" s="545"/>
      <c r="K31" s="545"/>
      <c r="L31" s="551" t="s">
        <v>310</v>
      </c>
      <c r="M31" s="545"/>
      <c r="N31" s="545"/>
      <c r="O31" s="545"/>
      <c r="P31" s="545"/>
      <c r="Q31" s="545"/>
      <c r="R31" s="545"/>
      <c r="S31" s="545"/>
      <c r="T31" s="546"/>
    </row>
    <row r="32" spans="1:20">
      <c r="A32" s="544"/>
      <c r="B32" s="545"/>
      <c r="C32" s="545" t="s">
        <v>309</v>
      </c>
      <c r="D32" s="545" t="s">
        <v>308</v>
      </c>
      <c r="E32" s="545"/>
      <c r="F32" s="545"/>
      <c r="G32" s="545"/>
      <c r="H32" s="545"/>
      <c r="I32" s="545"/>
      <c r="J32" s="545"/>
      <c r="K32" s="545"/>
      <c r="L32" s="552"/>
      <c r="M32" s="545"/>
      <c r="N32" s="545"/>
      <c r="O32" s="545"/>
      <c r="P32" s="545"/>
      <c r="Q32" s="545"/>
      <c r="R32" s="545"/>
      <c r="S32" s="545"/>
      <c r="T32" s="546"/>
    </row>
    <row r="33" spans="1:20" ht="3" customHeight="1">
      <c r="A33" s="544"/>
      <c r="B33" s="545"/>
      <c r="C33" s="545"/>
      <c r="D33" s="545"/>
      <c r="E33" s="545"/>
      <c r="F33" s="545"/>
      <c r="G33" s="545"/>
      <c r="H33" s="545"/>
      <c r="I33" s="545"/>
      <c r="J33" s="545"/>
      <c r="K33" s="545"/>
      <c r="L33" s="553"/>
      <c r="M33" s="545"/>
      <c r="N33" s="545"/>
      <c r="O33" s="545"/>
      <c r="P33" s="545"/>
      <c r="Q33" s="545"/>
      <c r="R33" s="545"/>
      <c r="S33" s="545"/>
      <c r="T33" s="546"/>
    </row>
    <row r="34" spans="1:20">
      <c r="A34" s="544"/>
      <c r="B34" s="545"/>
      <c r="C34" s="545" t="s">
        <v>307</v>
      </c>
      <c r="D34" s="545" t="s">
        <v>306</v>
      </c>
      <c r="E34" s="545"/>
      <c r="F34" s="545"/>
      <c r="G34" s="545"/>
      <c r="H34" s="545"/>
      <c r="I34" s="545"/>
      <c r="J34" s="545"/>
      <c r="K34" s="545"/>
      <c r="L34" s="552"/>
      <c r="M34" s="549" t="s">
        <v>305</v>
      </c>
      <c r="N34" s="545"/>
      <c r="O34" s="545"/>
      <c r="P34" s="957"/>
      <c r="Q34" s="957"/>
      <c r="R34" s="957"/>
      <c r="S34" s="545"/>
      <c r="T34" s="546"/>
    </row>
    <row r="35" spans="1:20" ht="12" customHeight="1">
      <c r="A35" s="544"/>
      <c r="B35" s="545"/>
      <c r="C35" s="545"/>
      <c r="D35" s="545"/>
      <c r="E35" s="545"/>
      <c r="F35" s="545"/>
      <c r="G35" s="545"/>
      <c r="H35" s="545"/>
      <c r="I35" s="545"/>
      <c r="J35" s="545"/>
      <c r="K35" s="545"/>
      <c r="L35" s="545"/>
      <c r="M35" s="545"/>
      <c r="N35" s="545"/>
      <c r="O35" s="545"/>
      <c r="P35" s="545"/>
      <c r="Q35" s="545"/>
      <c r="R35" s="545"/>
      <c r="S35" s="545"/>
      <c r="T35" s="546"/>
    </row>
    <row r="36" spans="1:20">
      <c r="A36" s="544"/>
      <c r="B36" s="571" t="s">
        <v>252</v>
      </c>
      <c r="C36" s="545" t="s">
        <v>304</v>
      </c>
      <c r="D36" s="545"/>
      <c r="E36" s="545"/>
      <c r="F36" s="545"/>
      <c r="G36" s="545"/>
      <c r="H36" s="545"/>
      <c r="I36" s="545"/>
      <c r="J36" s="545"/>
      <c r="K36" s="572">
        <f>T6</f>
        <v>2023</v>
      </c>
      <c r="L36" s="555" t="s">
        <v>303</v>
      </c>
      <c r="M36" s="545"/>
      <c r="N36" s="545"/>
      <c r="O36" s="545"/>
      <c r="P36" s="545"/>
      <c r="Q36" s="545"/>
      <c r="R36" s="545"/>
      <c r="S36" s="545"/>
      <c r="T36" s="546"/>
    </row>
    <row r="37" spans="1:20" ht="4.5" customHeight="1">
      <c r="A37" s="544"/>
      <c r="B37" s="571"/>
      <c r="C37" s="545"/>
      <c r="D37" s="545"/>
      <c r="E37" s="545"/>
      <c r="F37" s="545"/>
      <c r="G37" s="545"/>
      <c r="H37" s="545"/>
      <c r="I37" s="545"/>
      <c r="J37" s="545"/>
      <c r="K37" s="573"/>
      <c r="L37" s="555"/>
      <c r="M37" s="545"/>
      <c r="N37" s="545"/>
      <c r="O37" s="545"/>
      <c r="P37" s="545"/>
      <c r="Q37" s="545"/>
      <c r="R37" s="545"/>
      <c r="S37" s="545"/>
      <c r="T37" s="546"/>
    </row>
    <row r="38" spans="1:20" ht="18" customHeight="1" thickBot="1">
      <c r="A38" s="544"/>
      <c r="B38" s="545"/>
      <c r="C38" s="545"/>
      <c r="D38" s="559" t="s">
        <v>302</v>
      </c>
      <c r="E38" s="547"/>
      <c r="F38" s="547"/>
      <c r="G38" s="547"/>
      <c r="H38" s="547"/>
      <c r="I38" s="950"/>
      <c r="J38" s="950"/>
      <c r="K38" s="573" t="s">
        <v>256</v>
      </c>
      <c r="L38" s="973">
        <v>15</v>
      </c>
      <c r="M38" s="973"/>
      <c r="N38" s="574" t="s">
        <v>257</v>
      </c>
      <c r="O38" s="951">
        <f>I38*L38</f>
        <v>0</v>
      </c>
      <c r="P38" s="952"/>
      <c r="Q38" s="952"/>
      <c r="R38" s="953"/>
      <c r="S38" s="958"/>
      <c r="T38" s="959"/>
    </row>
    <row r="39" spans="1:20" ht="9" customHeight="1" thickTop="1">
      <c r="A39" s="544"/>
      <c r="B39" s="545"/>
      <c r="C39" s="545"/>
      <c r="D39" s="545"/>
      <c r="E39" s="545"/>
      <c r="F39" s="545"/>
      <c r="G39" s="545"/>
      <c r="H39" s="545"/>
      <c r="I39" s="545"/>
      <c r="J39" s="545"/>
      <c r="K39" s="545"/>
      <c r="L39" s="545"/>
      <c r="M39" s="574"/>
      <c r="N39" s="574"/>
      <c r="O39" s="574"/>
      <c r="P39" s="574"/>
      <c r="Q39" s="574"/>
      <c r="R39" s="574"/>
      <c r="S39" s="954"/>
      <c r="T39" s="955"/>
    </row>
    <row r="40" spans="1:20">
      <c r="A40" s="544"/>
      <c r="B40" s="545"/>
      <c r="C40" s="956" t="s">
        <v>301</v>
      </c>
      <c r="D40" s="956"/>
      <c r="E40" s="956"/>
      <c r="F40" s="960">
        <f>T6</f>
        <v>2023</v>
      </c>
      <c r="G40" s="960"/>
      <c r="H40" s="545" t="s">
        <v>300</v>
      </c>
      <c r="I40" s="545"/>
      <c r="J40" s="545"/>
      <c r="K40" s="545"/>
      <c r="L40" s="545"/>
      <c r="M40" s="545"/>
      <c r="N40" s="545"/>
      <c r="O40" s="545"/>
      <c r="P40" s="545"/>
      <c r="Q40" s="545"/>
      <c r="R40" s="545"/>
      <c r="S40" s="947"/>
      <c r="T40" s="948"/>
    </row>
    <row r="41" spans="1:20" ht="6" customHeight="1">
      <c r="A41" s="544"/>
      <c r="B41" s="545"/>
      <c r="C41" s="559"/>
      <c r="D41" s="559"/>
      <c r="E41" s="559"/>
      <c r="F41" s="573"/>
      <c r="G41" s="573"/>
      <c r="H41" s="545"/>
      <c r="I41" s="545"/>
      <c r="J41" s="545"/>
      <c r="K41" s="545"/>
      <c r="L41" s="545"/>
      <c r="M41" s="545"/>
      <c r="N41" s="545"/>
      <c r="O41" s="545"/>
      <c r="P41" s="545"/>
      <c r="Q41" s="545"/>
      <c r="R41" s="545"/>
      <c r="S41" s="562"/>
      <c r="T41" s="546"/>
    </row>
    <row r="42" spans="1:20" ht="12" customHeight="1">
      <c r="A42" s="544"/>
      <c r="B42" s="545"/>
      <c r="C42" s="545"/>
      <c r="D42" s="545"/>
      <c r="E42" s="545"/>
      <c r="F42" s="545"/>
      <c r="G42" s="545"/>
      <c r="H42" s="545"/>
      <c r="I42" s="545"/>
      <c r="J42" s="545"/>
      <c r="K42" s="545"/>
      <c r="L42" s="545"/>
      <c r="M42" s="545"/>
      <c r="N42" s="545"/>
      <c r="O42" s="545"/>
      <c r="P42" s="545"/>
      <c r="Q42" s="545"/>
      <c r="R42" s="545"/>
      <c r="S42" s="545"/>
      <c r="T42" s="546"/>
    </row>
    <row r="43" spans="1:20">
      <c r="A43" s="544"/>
      <c r="B43" s="571" t="s">
        <v>299</v>
      </c>
      <c r="C43" s="571" t="s">
        <v>298</v>
      </c>
      <c r="D43" s="545"/>
      <c r="E43" s="545"/>
      <c r="F43" s="545"/>
      <c r="G43" s="960">
        <f>T6</f>
        <v>2023</v>
      </c>
      <c r="H43" s="960"/>
      <c r="I43" s="545" t="s">
        <v>297</v>
      </c>
      <c r="J43" s="545"/>
      <c r="K43" s="545"/>
      <c r="L43" s="545"/>
      <c r="M43" s="545"/>
      <c r="N43" s="545"/>
      <c r="O43" s="545"/>
      <c r="P43" s="545"/>
      <c r="Q43" s="545"/>
      <c r="R43" s="545"/>
      <c r="S43" s="545"/>
      <c r="T43" s="546"/>
    </row>
    <row r="44" spans="1:20">
      <c r="A44" s="544"/>
      <c r="B44" s="545"/>
      <c r="C44" s="575" t="s">
        <v>296</v>
      </c>
      <c r="D44" s="545"/>
      <c r="E44" s="545"/>
      <c r="F44" s="545"/>
      <c r="G44" s="545"/>
      <c r="H44" s="545"/>
      <c r="I44" s="545"/>
      <c r="J44" s="545"/>
      <c r="K44" s="545"/>
      <c r="L44" s="545"/>
      <c r="M44" s="545"/>
      <c r="N44" s="545"/>
      <c r="O44" s="545"/>
      <c r="P44" s="545"/>
      <c r="Q44" s="545"/>
      <c r="R44" s="545"/>
      <c r="S44" s="545"/>
      <c r="T44" s="546"/>
    </row>
    <row r="45" spans="1:20" ht="6" customHeight="1">
      <c r="A45" s="544"/>
      <c r="B45" s="545"/>
      <c r="C45" s="549"/>
      <c r="D45" s="545"/>
      <c r="E45" s="545"/>
      <c r="F45" s="545"/>
      <c r="G45" s="545"/>
      <c r="H45" s="545"/>
      <c r="I45" s="545"/>
      <c r="J45" s="545"/>
      <c r="K45" s="545"/>
      <c r="L45" s="545"/>
      <c r="M45" s="545"/>
      <c r="N45" s="545"/>
      <c r="O45" s="545"/>
      <c r="P45" s="545"/>
      <c r="Q45" s="545"/>
      <c r="R45" s="545"/>
      <c r="S45" s="545"/>
      <c r="T45" s="546"/>
    </row>
    <row r="46" spans="1:20">
      <c r="A46" s="544"/>
      <c r="B46" s="545"/>
      <c r="C46" s="945"/>
      <c r="D46" s="945"/>
      <c r="E46" s="945"/>
      <c r="F46" s="945"/>
      <c r="G46" s="945"/>
      <c r="H46" s="945"/>
      <c r="I46" s="945"/>
      <c r="J46" s="945"/>
      <c r="K46" s="945"/>
      <c r="L46" s="945"/>
      <c r="M46" s="945"/>
      <c r="N46" s="945"/>
      <c r="O46" s="945"/>
      <c r="P46" s="945"/>
      <c r="Q46" s="945"/>
      <c r="R46" s="945"/>
      <c r="S46" s="945"/>
      <c r="T46" s="946"/>
    </row>
    <row r="47" spans="1:20" ht="18" customHeight="1">
      <c r="A47" s="544"/>
      <c r="B47" s="545"/>
      <c r="C47" s="982"/>
      <c r="D47" s="982"/>
      <c r="E47" s="982"/>
      <c r="F47" s="982"/>
      <c r="G47" s="982"/>
      <c r="H47" s="982"/>
      <c r="I47" s="982"/>
      <c r="J47" s="982"/>
      <c r="K47" s="982"/>
      <c r="L47" s="982"/>
      <c r="M47" s="982"/>
      <c r="N47" s="982"/>
      <c r="O47" s="982"/>
      <c r="P47" s="982"/>
      <c r="Q47" s="982"/>
      <c r="R47" s="982"/>
      <c r="S47" s="982"/>
      <c r="T47" s="983"/>
    </row>
    <row r="48" spans="1:20" s="545" customFormat="1" ht="15" customHeight="1">
      <c r="A48" s="544"/>
      <c r="T48" s="546"/>
    </row>
    <row r="49" spans="1:20" ht="18" customHeight="1">
      <c r="A49" s="576"/>
      <c r="B49" s="942" t="s">
        <v>259</v>
      </c>
      <c r="C49" s="942"/>
      <c r="D49" s="981"/>
      <c r="E49" s="981"/>
      <c r="F49" s="981"/>
      <c r="G49" s="981"/>
      <c r="H49" s="981"/>
      <c r="I49" s="981"/>
      <c r="J49" s="577"/>
      <c r="K49" s="578"/>
      <c r="L49" s="578"/>
      <c r="M49" s="579" t="s">
        <v>294</v>
      </c>
      <c r="N49" s="984"/>
      <c r="O49" s="984"/>
      <c r="P49" s="984"/>
      <c r="Q49" s="984"/>
      <c r="R49" s="984"/>
      <c r="S49" s="984"/>
      <c r="T49" s="985"/>
    </row>
    <row r="50" spans="1:20" ht="12" customHeight="1">
      <c r="A50" s="544"/>
      <c r="B50" s="545"/>
      <c r="C50" s="545"/>
      <c r="D50" s="545"/>
      <c r="E50" s="545"/>
      <c r="F50" s="545"/>
      <c r="G50" s="545"/>
      <c r="H50" s="545"/>
      <c r="I50" s="545"/>
      <c r="J50" s="545"/>
      <c r="K50" s="545"/>
      <c r="L50" s="545"/>
      <c r="M50" s="545"/>
      <c r="N50" s="545"/>
      <c r="O50" s="545"/>
      <c r="P50" s="545"/>
      <c r="Q50" s="545"/>
      <c r="R50" s="545"/>
      <c r="S50" s="545"/>
      <c r="T50" s="546"/>
    </row>
    <row r="51" spans="1:20" ht="59.25" customHeight="1" thickBot="1">
      <c r="A51" s="969" t="s">
        <v>295</v>
      </c>
      <c r="B51" s="970"/>
      <c r="C51" s="967" t="s">
        <v>503</v>
      </c>
      <c r="D51" s="967"/>
      <c r="E51" s="967"/>
      <c r="F51" s="967"/>
      <c r="G51" s="967"/>
      <c r="H51" s="967"/>
      <c r="I51" s="967"/>
      <c r="J51" s="967"/>
      <c r="K51" s="967"/>
      <c r="L51" s="967"/>
      <c r="M51" s="967"/>
      <c r="N51" s="967"/>
      <c r="O51" s="967"/>
      <c r="P51" s="967"/>
      <c r="Q51" s="967"/>
      <c r="R51" s="967"/>
      <c r="S51" s="967"/>
      <c r="T51" s="968"/>
    </row>
    <row r="53" spans="1:20">
      <c r="M53" s="545"/>
    </row>
  </sheetData>
  <sheetProtection algorithmName="SHA-512" hashValue="CvhivLbvALusUJxoIwjLtXBDqP51fdEQX6qVQMyWkzWMNu+5wFwnD1Y9786+EIvNhi64CBe4JbxMsXlEsoeXdg==" saltValue="eHicX5QlDMwBPgY6IudOyA==" spinCount="100000" sheet="1" objects="1" scenarios="1" selectLockedCells="1"/>
  <mergeCells count="30">
    <mergeCell ref="A3:T3"/>
    <mergeCell ref="A1:T1"/>
    <mergeCell ref="C51:T51"/>
    <mergeCell ref="A51:B51"/>
    <mergeCell ref="F40:G40"/>
    <mergeCell ref="G43:H43"/>
    <mergeCell ref="S25:T25"/>
    <mergeCell ref="S23:T23"/>
    <mergeCell ref="B27:R27"/>
    <mergeCell ref="L38:M38"/>
    <mergeCell ref="A5:T5"/>
    <mergeCell ref="A6:H6"/>
    <mergeCell ref="A7:T7"/>
    <mergeCell ref="D49:I49"/>
    <mergeCell ref="C47:T47"/>
    <mergeCell ref="N49:T49"/>
    <mergeCell ref="B49:C49"/>
    <mergeCell ref="C30:T30"/>
    <mergeCell ref="C46:T46"/>
    <mergeCell ref="S40:T40"/>
    <mergeCell ref="K17:O17"/>
    <mergeCell ref="S21:T21"/>
    <mergeCell ref="I38:J38"/>
    <mergeCell ref="O38:R38"/>
    <mergeCell ref="S39:T39"/>
    <mergeCell ref="C40:E40"/>
    <mergeCell ref="P34:R34"/>
    <mergeCell ref="S38:T38"/>
    <mergeCell ref="E21:F21"/>
    <mergeCell ref="K19:T19"/>
  </mergeCells>
  <printOptions horizontalCentered="1"/>
  <pageMargins left="0.59055118110236227" right="0.11811023622047245" top="0.47244094488188981" bottom="0.39370078740157483" header="0.31496062992125984" footer="0.31496062992125984"/>
  <pageSetup scale="97" orientation="portrait" r:id="rId1"/>
  <headerFooter alignWithMargins="0">
    <oddFooter>&amp;LDSAF&amp;CPage 9&amp;R&amp;8&amp;X&amp;D</oddFooter>
  </headerFooter>
  <ignoredErrors>
    <ignoredError sqref="T6"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Q65"/>
  <sheetViews>
    <sheetView topLeftCell="A13" zoomScaleNormal="100" zoomScaleSheetLayoutView="100" workbookViewId="0">
      <selection activeCell="F41" sqref="F41"/>
    </sheetView>
  </sheetViews>
  <sheetFormatPr baseColWidth="10" defaultColWidth="9.109375" defaultRowHeight="13.8"/>
  <cols>
    <col min="1" max="1" width="1.33203125" style="613" customWidth="1"/>
    <col min="2" max="2" width="3.33203125" style="588" customWidth="1"/>
    <col min="3" max="3" width="4.6640625" style="588" customWidth="1"/>
    <col min="4" max="4" width="52.109375" style="588" customWidth="1"/>
    <col min="5" max="5" width="1.44140625" style="588" customWidth="1"/>
    <col min="6" max="6" width="18.88671875" style="588" customWidth="1"/>
    <col min="7" max="7" width="1.109375" style="588" customWidth="1"/>
    <col min="8" max="8" width="4.109375" style="614" customWidth="1"/>
    <col min="9" max="9" width="1.109375" style="588" customWidth="1"/>
    <col min="10" max="10" width="18.5546875" style="588" customWidth="1"/>
    <col min="11" max="11" width="1" style="588" customWidth="1"/>
    <col min="12" max="16384" width="9.109375" style="588"/>
  </cols>
  <sheetData>
    <row r="1" spans="1:11" s="583" customFormat="1" ht="20.25" customHeight="1" thickBot="1">
      <c r="A1" s="582"/>
      <c r="B1" s="986" t="s">
        <v>461</v>
      </c>
      <c r="C1" s="986"/>
      <c r="D1" s="986"/>
      <c r="E1" s="986"/>
      <c r="F1" s="986"/>
      <c r="G1" s="986"/>
      <c r="H1" s="986"/>
      <c r="I1" s="986"/>
      <c r="J1" s="986"/>
      <c r="K1" s="986"/>
    </row>
    <row r="2" spans="1:11" ht="8.25" customHeight="1">
      <c r="A2" s="584"/>
      <c r="B2" s="585"/>
      <c r="C2" s="585"/>
      <c r="D2" s="585"/>
      <c r="E2" s="585"/>
      <c r="F2" s="585"/>
      <c r="G2" s="585"/>
      <c r="H2" s="586"/>
      <c r="I2" s="585"/>
      <c r="J2" s="585"/>
      <c r="K2" s="587"/>
    </row>
    <row r="3" spans="1:11" s="583" customFormat="1" ht="20.25" customHeight="1">
      <c r="A3" s="589"/>
      <c r="B3" s="590" t="s">
        <v>448</v>
      </c>
      <c r="C3" s="582"/>
      <c r="D3" s="582"/>
      <c r="E3" s="582"/>
      <c r="F3" s="582"/>
      <c r="G3" s="582"/>
      <c r="H3" s="591" t="s">
        <v>411</v>
      </c>
      <c r="I3" s="582"/>
      <c r="J3" s="592">
        <f>'4-BILAN'!$H$74</f>
        <v>0</v>
      </c>
      <c r="K3" s="593"/>
    </row>
    <row r="4" spans="1:11" ht="6.75" customHeight="1">
      <c r="A4" s="594"/>
      <c r="B4" s="595"/>
      <c r="C4" s="595"/>
      <c r="D4" s="595"/>
      <c r="E4" s="595"/>
      <c r="F4" s="595"/>
      <c r="G4" s="595"/>
      <c r="H4" s="596"/>
      <c r="I4" s="595"/>
      <c r="J4" s="595"/>
      <c r="K4" s="597"/>
    </row>
    <row r="5" spans="1:11" s="583" customFormat="1" ht="20.25" customHeight="1">
      <c r="A5" s="589"/>
      <c r="B5" s="590" t="s">
        <v>412</v>
      </c>
      <c r="C5" s="582"/>
      <c r="D5" s="582"/>
      <c r="E5" s="582"/>
      <c r="F5" s="582"/>
      <c r="G5" s="582"/>
      <c r="H5" s="591"/>
      <c r="I5" s="582"/>
      <c r="J5" s="582"/>
      <c r="K5" s="593"/>
    </row>
    <row r="6" spans="1:11" ht="3.75" customHeight="1">
      <c r="A6" s="594"/>
      <c r="B6" s="598"/>
      <c r="C6" s="595"/>
      <c r="D6" s="595"/>
      <c r="E6" s="595"/>
      <c r="F6" s="595"/>
      <c r="G6" s="595"/>
      <c r="H6" s="596"/>
      <c r="I6" s="595"/>
      <c r="J6" s="595"/>
      <c r="K6" s="597"/>
    </row>
    <row r="7" spans="1:11" s="583" customFormat="1" ht="20.25" customHeight="1">
      <c r="A7" s="589"/>
      <c r="B7" s="582"/>
      <c r="C7" s="582" t="s">
        <v>413</v>
      </c>
      <c r="D7" s="582"/>
      <c r="E7" s="582"/>
      <c r="F7" s="7"/>
      <c r="G7" s="582"/>
      <c r="H7" s="591"/>
      <c r="I7" s="582"/>
      <c r="J7" s="582"/>
      <c r="K7" s="593"/>
    </row>
    <row r="8" spans="1:11" ht="4.5" customHeight="1">
      <c r="A8" s="594"/>
      <c r="B8" s="595"/>
      <c r="C8" s="595"/>
      <c r="D8" s="595"/>
      <c r="E8" s="595"/>
      <c r="F8" s="595"/>
      <c r="G8" s="595"/>
      <c r="H8" s="596"/>
      <c r="I8" s="595"/>
      <c r="J8" s="595"/>
      <c r="K8" s="597"/>
    </row>
    <row r="9" spans="1:11" s="583" customFormat="1" ht="20.25" customHeight="1">
      <c r="A9" s="589"/>
      <c r="B9" s="582"/>
      <c r="C9" s="582" t="s">
        <v>414</v>
      </c>
      <c r="D9" s="582"/>
      <c r="E9" s="582"/>
      <c r="F9" s="7"/>
      <c r="G9" s="582"/>
      <c r="H9" s="591"/>
      <c r="I9" s="582"/>
      <c r="J9" s="582"/>
      <c r="K9" s="593"/>
    </row>
    <row r="10" spans="1:11" ht="5.25" customHeight="1">
      <c r="A10" s="594"/>
      <c r="B10" s="595"/>
      <c r="C10" s="595"/>
      <c r="D10" s="595"/>
      <c r="E10" s="595"/>
      <c r="F10" s="595"/>
      <c r="G10" s="595"/>
      <c r="H10" s="596"/>
      <c r="I10" s="595"/>
      <c r="J10" s="595"/>
      <c r="K10" s="597"/>
    </row>
    <row r="11" spans="1:11" s="583" customFormat="1" ht="20.25" customHeight="1">
      <c r="A11" s="589"/>
      <c r="B11" s="582"/>
      <c r="C11" s="582" t="s">
        <v>415</v>
      </c>
      <c r="D11" s="582"/>
      <c r="E11" s="582"/>
      <c r="F11" s="7"/>
      <c r="G11" s="582"/>
      <c r="H11" s="591"/>
      <c r="I11" s="582"/>
      <c r="J11" s="582"/>
      <c r="K11" s="593"/>
    </row>
    <row r="12" spans="1:11" ht="3.75" customHeight="1">
      <c r="A12" s="594"/>
      <c r="B12" s="595"/>
      <c r="C12" s="595"/>
      <c r="D12" s="595"/>
      <c r="E12" s="595"/>
      <c r="F12" s="595"/>
      <c r="G12" s="595"/>
      <c r="H12" s="596"/>
      <c r="I12" s="595"/>
      <c r="J12" s="595"/>
      <c r="K12" s="597"/>
    </row>
    <row r="13" spans="1:11" s="583" customFormat="1" ht="20.25" customHeight="1">
      <c r="A13" s="589"/>
      <c r="B13" s="582"/>
      <c r="C13" s="582" t="s">
        <v>416</v>
      </c>
      <c r="D13" s="582"/>
      <c r="E13" s="582"/>
      <c r="F13" s="7"/>
      <c r="G13" s="582"/>
      <c r="H13" s="591"/>
      <c r="I13" s="582"/>
      <c r="J13" s="582"/>
      <c r="K13" s="593"/>
    </row>
    <row r="14" spans="1:11" ht="3.75" customHeight="1">
      <c r="A14" s="594"/>
      <c r="B14" s="595"/>
      <c r="C14" s="595"/>
      <c r="D14" s="595"/>
      <c r="E14" s="595"/>
      <c r="F14" s="595"/>
      <c r="G14" s="595"/>
      <c r="H14" s="596"/>
      <c r="I14" s="595"/>
      <c r="J14" s="595"/>
      <c r="K14" s="597"/>
    </row>
    <row r="15" spans="1:11" s="583" customFormat="1" ht="20.25" customHeight="1">
      <c r="A15" s="589"/>
      <c r="B15" s="582"/>
      <c r="C15" s="582" t="s">
        <v>417</v>
      </c>
      <c r="D15" s="582"/>
      <c r="E15" s="582"/>
      <c r="F15" s="7"/>
      <c r="G15" s="582"/>
      <c r="H15" s="591" t="s">
        <v>418</v>
      </c>
      <c r="I15" s="582"/>
      <c r="J15" s="599">
        <f>F7+F9+F11+F13+F15</f>
        <v>0</v>
      </c>
      <c r="K15" s="593"/>
    </row>
    <row r="16" spans="1:11" s="583" customFormat="1" ht="20.25" customHeight="1">
      <c r="A16" s="589"/>
      <c r="B16" s="582"/>
      <c r="C16" s="582"/>
      <c r="D16" s="582"/>
      <c r="E16" s="582"/>
      <c r="F16" s="582"/>
      <c r="G16" s="582"/>
      <c r="H16" s="591"/>
      <c r="I16" s="582"/>
      <c r="J16" s="582"/>
      <c r="K16" s="593"/>
    </row>
    <row r="17" spans="1:11" s="583" customFormat="1" ht="20.25" customHeight="1">
      <c r="A17" s="589"/>
      <c r="B17" s="590" t="s">
        <v>419</v>
      </c>
      <c r="C17" s="582"/>
      <c r="D17" s="582"/>
      <c r="E17" s="582"/>
      <c r="F17" s="582"/>
      <c r="G17" s="582"/>
      <c r="H17" s="591" t="s">
        <v>420</v>
      </c>
      <c r="I17" s="582"/>
      <c r="J17" s="592">
        <f>'5-REVENUS'!$H$45</f>
        <v>0</v>
      </c>
      <c r="K17" s="593"/>
    </row>
    <row r="18" spans="1:11" ht="54" customHeight="1">
      <c r="A18" s="594"/>
      <c r="B18" s="595"/>
      <c r="C18" s="595"/>
      <c r="D18" s="600" t="s">
        <v>441</v>
      </c>
      <c r="E18" s="595"/>
      <c r="F18" s="595"/>
      <c r="G18" s="595"/>
      <c r="H18" s="596"/>
      <c r="I18" s="595"/>
      <c r="J18" s="601" t="s">
        <v>442</v>
      </c>
      <c r="K18" s="597"/>
    </row>
    <row r="19" spans="1:11" s="583" customFormat="1" ht="20.25" customHeight="1">
      <c r="A19" s="589"/>
      <c r="B19" s="590" t="s">
        <v>421</v>
      </c>
      <c r="C19" s="582"/>
      <c r="D19" s="582"/>
      <c r="E19" s="582"/>
      <c r="F19" s="582"/>
      <c r="G19" s="582"/>
      <c r="H19" s="591"/>
      <c r="I19" s="582"/>
      <c r="J19" s="582"/>
      <c r="K19" s="593"/>
    </row>
    <row r="20" spans="1:11" ht="3.75" customHeight="1">
      <c r="A20" s="594"/>
      <c r="B20" s="595"/>
      <c r="C20" s="595"/>
      <c r="D20" s="595"/>
      <c r="E20" s="595"/>
      <c r="F20" s="595"/>
      <c r="G20" s="595"/>
      <c r="H20" s="596"/>
      <c r="I20" s="595"/>
      <c r="J20" s="595"/>
      <c r="K20" s="597"/>
    </row>
    <row r="21" spans="1:11" s="583" customFormat="1" ht="20.25" customHeight="1">
      <c r="A21" s="589"/>
      <c r="B21" s="582"/>
      <c r="C21" s="582" t="s">
        <v>422</v>
      </c>
      <c r="D21" s="582"/>
      <c r="E21" s="582"/>
      <c r="F21" s="7"/>
      <c r="G21" s="582"/>
      <c r="H21" s="591"/>
      <c r="I21" s="582"/>
      <c r="J21" s="582"/>
      <c r="K21" s="593"/>
    </row>
    <row r="22" spans="1:11" ht="3.75" customHeight="1">
      <c r="A22" s="594"/>
      <c r="B22" s="595"/>
      <c r="C22" s="595"/>
      <c r="D22" s="595"/>
      <c r="E22" s="595"/>
      <c r="F22" s="595"/>
      <c r="G22" s="595"/>
      <c r="H22" s="596"/>
      <c r="I22" s="595"/>
      <c r="J22" s="595"/>
      <c r="K22" s="597"/>
    </row>
    <row r="23" spans="1:11" s="583" customFormat="1" ht="20.25" customHeight="1">
      <c r="A23" s="589"/>
      <c r="B23" s="582"/>
      <c r="C23" s="582" t="s">
        <v>423</v>
      </c>
      <c r="D23" s="582"/>
      <c r="E23" s="582"/>
      <c r="F23" s="582"/>
      <c r="G23" s="582"/>
      <c r="H23" s="591"/>
      <c r="I23" s="582"/>
      <c r="J23" s="582"/>
      <c r="K23" s="593"/>
    </row>
    <row r="24" spans="1:11" ht="5.25" customHeight="1">
      <c r="A24" s="594"/>
      <c r="B24" s="595"/>
      <c r="C24" s="595"/>
      <c r="D24" s="595"/>
      <c r="E24" s="595"/>
      <c r="F24" s="595"/>
      <c r="G24" s="595"/>
      <c r="H24" s="596"/>
      <c r="I24" s="595"/>
      <c r="J24" s="595"/>
      <c r="K24" s="597"/>
    </row>
    <row r="25" spans="1:11" s="583" customFormat="1" ht="20.25" customHeight="1">
      <c r="A25" s="589"/>
      <c r="B25" s="582"/>
      <c r="C25" s="582"/>
      <c r="D25" s="615"/>
      <c r="E25" s="582"/>
      <c r="F25" s="7"/>
      <c r="G25" s="582"/>
      <c r="H25" s="591"/>
      <c r="I25" s="582"/>
      <c r="J25" s="582"/>
      <c r="K25" s="593"/>
    </row>
    <row r="26" spans="1:11" ht="5.25" customHeight="1">
      <c r="A26" s="594"/>
      <c r="B26" s="595"/>
      <c r="C26" s="595"/>
      <c r="D26" s="595"/>
      <c r="E26" s="595"/>
      <c r="F26" s="595"/>
      <c r="G26" s="595"/>
      <c r="H26" s="596"/>
      <c r="I26" s="595"/>
      <c r="J26" s="595"/>
      <c r="K26" s="597"/>
    </row>
    <row r="27" spans="1:11" s="583" customFormat="1" ht="20.25" customHeight="1">
      <c r="A27" s="589"/>
      <c r="B27" s="582"/>
      <c r="C27" s="582"/>
      <c r="D27" s="615"/>
      <c r="E27" s="582"/>
      <c r="F27" s="7"/>
      <c r="G27" s="582"/>
      <c r="H27" s="591"/>
      <c r="I27" s="582"/>
      <c r="J27" s="582"/>
      <c r="K27" s="593"/>
    </row>
    <row r="28" spans="1:11" ht="4.5" customHeight="1">
      <c r="A28" s="594"/>
      <c r="B28" s="595"/>
      <c r="C28" s="595"/>
      <c r="D28" s="595"/>
      <c r="E28" s="595"/>
      <c r="F28" s="595"/>
      <c r="G28" s="595"/>
      <c r="H28" s="596"/>
      <c r="I28" s="595"/>
      <c r="J28" s="595"/>
      <c r="K28" s="597"/>
    </row>
    <row r="29" spans="1:11" s="583" customFormat="1" ht="20.25" customHeight="1">
      <c r="A29" s="589"/>
      <c r="B29" s="582"/>
      <c r="C29" s="582"/>
      <c r="D29" s="615"/>
      <c r="E29" s="582"/>
      <c r="F29" s="7"/>
      <c r="G29" s="582"/>
      <c r="H29" s="591" t="s">
        <v>424</v>
      </c>
      <c r="I29" s="582"/>
      <c r="J29" s="599">
        <f>-(F21+F25+F27+F29)</f>
        <v>0</v>
      </c>
      <c r="K29" s="593"/>
    </row>
    <row r="30" spans="1:11" s="583" customFormat="1" ht="12" customHeight="1">
      <c r="A30" s="589"/>
      <c r="B30" s="582"/>
      <c r="C30" s="582"/>
      <c r="D30" s="582"/>
      <c r="E30" s="582"/>
      <c r="F30" s="582"/>
      <c r="G30" s="582"/>
      <c r="H30" s="591"/>
      <c r="I30" s="582"/>
      <c r="J30" s="582"/>
      <c r="K30" s="593"/>
    </row>
    <row r="31" spans="1:11" s="583" customFormat="1" ht="20.25" customHeight="1">
      <c r="A31" s="589"/>
      <c r="B31" s="602" t="s">
        <v>425</v>
      </c>
      <c r="C31" s="582"/>
      <c r="D31" s="582"/>
      <c r="E31" s="582"/>
      <c r="F31" s="603">
        <f>+J17+J29</f>
        <v>0</v>
      </c>
      <c r="G31" s="582"/>
      <c r="H31" s="591"/>
      <c r="I31" s="582"/>
      <c r="J31" s="582"/>
      <c r="K31" s="593"/>
    </row>
    <row r="32" spans="1:11" s="583" customFormat="1" ht="12" customHeight="1">
      <c r="A32" s="589"/>
      <c r="B32" s="582"/>
      <c r="C32" s="582"/>
      <c r="D32" s="582"/>
      <c r="E32" s="582"/>
      <c r="F32" s="582"/>
      <c r="G32" s="582"/>
      <c r="H32" s="591"/>
      <c r="I32" s="582"/>
      <c r="J32" s="582"/>
      <c r="K32" s="593"/>
    </row>
    <row r="33" spans="1:11" s="583" customFormat="1" ht="20.25" customHeight="1">
      <c r="A33" s="589"/>
      <c r="B33" s="590" t="s">
        <v>449</v>
      </c>
      <c r="C33" s="582"/>
      <c r="D33" s="582"/>
      <c r="E33" s="582"/>
      <c r="F33" s="582"/>
      <c r="G33" s="582"/>
      <c r="H33" s="591"/>
      <c r="I33" s="582"/>
      <c r="J33" s="582"/>
      <c r="K33" s="593"/>
    </row>
    <row r="34" spans="1:11" ht="5.25" customHeight="1">
      <c r="A34" s="594"/>
      <c r="B34" s="595"/>
      <c r="C34" s="595"/>
      <c r="D34" s="595"/>
      <c r="E34" s="595"/>
      <c r="F34" s="595"/>
      <c r="G34" s="595"/>
      <c r="H34" s="596"/>
      <c r="I34" s="595"/>
      <c r="J34" s="595"/>
      <c r="K34" s="597"/>
    </row>
    <row r="35" spans="1:11" s="583" customFormat="1" ht="20.25" customHeight="1">
      <c r="A35" s="589"/>
      <c r="B35" s="582"/>
      <c r="C35" s="582" t="s">
        <v>51</v>
      </c>
      <c r="D35" s="582"/>
      <c r="E35" s="582"/>
      <c r="F35" s="7"/>
      <c r="G35" s="582"/>
      <c r="H35" s="591"/>
      <c r="I35" s="582"/>
      <c r="J35" s="582"/>
      <c r="K35" s="593"/>
    </row>
    <row r="36" spans="1:11" ht="4.5" customHeight="1">
      <c r="A36" s="594"/>
      <c r="B36" s="595"/>
      <c r="C36" s="595"/>
      <c r="D36" s="595"/>
      <c r="E36" s="595"/>
      <c r="F36" s="595"/>
      <c r="G36" s="595"/>
      <c r="H36" s="596"/>
      <c r="I36" s="595"/>
      <c r="J36" s="595"/>
      <c r="K36" s="597"/>
    </row>
    <row r="37" spans="1:11" s="583" customFormat="1" ht="20.25" customHeight="1">
      <c r="A37" s="589"/>
      <c r="B37" s="582"/>
      <c r="C37" s="582" t="s">
        <v>426</v>
      </c>
      <c r="D37" s="582"/>
      <c r="E37" s="582"/>
      <c r="F37" s="7"/>
      <c r="G37" s="582"/>
      <c r="H37" s="591"/>
      <c r="I37" s="582"/>
      <c r="J37" s="582"/>
      <c r="K37" s="593"/>
    </row>
    <row r="38" spans="1:11" ht="3.75" customHeight="1">
      <c r="A38" s="594"/>
      <c r="B38" s="595"/>
      <c r="C38" s="595"/>
      <c r="D38" s="595"/>
      <c r="E38" s="595"/>
      <c r="F38" s="595"/>
      <c r="G38" s="595"/>
      <c r="H38" s="596"/>
      <c r="I38" s="595"/>
      <c r="J38" s="595"/>
      <c r="K38" s="597"/>
    </row>
    <row r="39" spans="1:11" s="583" customFormat="1" ht="20.25" customHeight="1">
      <c r="A39" s="589"/>
      <c r="B39" s="582"/>
      <c r="C39" s="582" t="s">
        <v>427</v>
      </c>
      <c r="D39" s="582"/>
      <c r="E39" s="582"/>
      <c r="F39" s="7"/>
      <c r="G39" s="582"/>
      <c r="H39" s="591"/>
      <c r="I39" s="582"/>
      <c r="J39" s="582"/>
      <c r="K39" s="593"/>
    </row>
    <row r="40" spans="1:11" ht="4.5" customHeight="1">
      <c r="A40" s="594"/>
      <c r="B40" s="595"/>
      <c r="C40" s="595"/>
      <c r="D40" s="595"/>
      <c r="E40" s="595"/>
      <c r="F40" s="595"/>
      <c r="G40" s="595"/>
      <c r="H40" s="596"/>
      <c r="I40" s="595"/>
      <c r="J40" s="595"/>
      <c r="K40" s="597"/>
    </row>
    <row r="41" spans="1:11" s="583" customFormat="1" ht="20.25" customHeight="1">
      <c r="A41" s="589"/>
      <c r="B41" s="582"/>
      <c r="C41" s="582" t="s">
        <v>450</v>
      </c>
      <c r="D41" s="582"/>
      <c r="E41" s="582"/>
      <c r="F41" s="7"/>
      <c r="G41" s="582"/>
      <c r="H41" s="591"/>
      <c r="I41" s="582"/>
      <c r="J41" s="582"/>
      <c r="K41" s="593"/>
    </row>
    <row r="42" spans="1:11" ht="4.5" customHeight="1">
      <c r="A42" s="594"/>
      <c r="B42" s="595"/>
      <c r="C42" s="595"/>
      <c r="D42" s="595"/>
      <c r="E42" s="595"/>
      <c r="F42" s="595"/>
      <c r="G42" s="595"/>
      <c r="H42" s="596"/>
      <c r="I42" s="595"/>
      <c r="J42" s="595"/>
      <c r="K42" s="597"/>
    </row>
    <row r="43" spans="1:11" s="583" customFormat="1" ht="20.25" customHeight="1">
      <c r="A43" s="589"/>
      <c r="B43" s="582"/>
      <c r="C43" s="582" t="s">
        <v>428</v>
      </c>
      <c r="D43" s="582"/>
      <c r="E43" s="582"/>
      <c r="F43" s="7"/>
      <c r="G43" s="582"/>
      <c r="H43" s="591"/>
      <c r="I43" s="582"/>
      <c r="J43" s="582"/>
      <c r="K43" s="593"/>
    </row>
    <row r="44" spans="1:11" ht="3" customHeight="1">
      <c r="A44" s="594"/>
      <c r="B44" s="595"/>
      <c r="C44" s="595"/>
      <c r="D44" s="595"/>
      <c r="E44" s="595"/>
      <c r="F44" s="595"/>
      <c r="G44" s="595"/>
      <c r="H44" s="596"/>
      <c r="I44" s="595"/>
      <c r="J44" s="595"/>
      <c r="K44" s="597"/>
    </row>
    <row r="45" spans="1:11" s="583" customFormat="1" ht="20.25" customHeight="1">
      <c r="A45" s="589"/>
      <c r="B45" s="582"/>
      <c r="C45" s="582" t="s">
        <v>451</v>
      </c>
      <c r="D45" s="582"/>
      <c r="E45" s="582"/>
      <c r="F45" s="582"/>
      <c r="G45" s="582"/>
      <c r="H45" s="591"/>
      <c r="I45" s="582"/>
      <c r="J45" s="582"/>
      <c r="K45" s="593"/>
    </row>
    <row r="46" spans="1:11" ht="3" customHeight="1">
      <c r="A46" s="594"/>
      <c r="B46" s="595"/>
      <c r="C46" s="595"/>
      <c r="D46" s="595"/>
      <c r="E46" s="595"/>
      <c r="F46" s="595"/>
      <c r="G46" s="595"/>
      <c r="H46" s="596"/>
      <c r="I46" s="595"/>
      <c r="J46" s="595"/>
      <c r="K46" s="597"/>
    </row>
    <row r="47" spans="1:11" s="583" customFormat="1" ht="20.25" customHeight="1">
      <c r="A47" s="589"/>
      <c r="B47" s="582"/>
      <c r="C47" s="582"/>
      <c r="D47" s="615"/>
      <c r="E47" s="582"/>
      <c r="F47" s="7"/>
      <c r="G47" s="582"/>
      <c r="H47" s="591"/>
      <c r="I47" s="582"/>
      <c r="J47" s="582"/>
      <c r="K47" s="593"/>
    </row>
    <row r="48" spans="1:11" ht="3.75" customHeight="1">
      <c r="A48" s="594"/>
      <c r="B48" s="595"/>
      <c r="C48" s="595"/>
      <c r="D48" s="595"/>
      <c r="E48" s="595"/>
      <c r="F48" s="595"/>
      <c r="G48" s="595"/>
      <c r="H48" s="596"/>
      <c r="I48" s="595"/>
      <c r="J48" s="595"/>
      <c r="K48" s="597"/>
    </row>
    <row r="49" spans="1:17" s="583" customFormat="1" ht="20.25" customHeight="1">
      <c r="A49" s="589"/>
      <c r="B49" s="582"/>
      <c r="C49" s="582"/>
      <c r="D49" s="615"/>
      <c r="E49" s="582"/>
      <c r="F49" s="7"/>
      <c r="G49" s="582"/>
      <c r="H49" s="591"/>
      <c r="I49" s="582"/>
      <c r="J49" s="582"/>
      <c r="K49" s="593"/>
    </row>
    <row r="50" spans="1:17" ht="4.5" customHeight="1">
      <c r="A50" s="594"/>
      <c r="B50" s="595"/>
      <c r="C50" s="595"/>
      <c r="D50" s="595"/>
      <c r="E50" s="595"/>
      <c r="F50" s="595"/>
      <c r="G50" s="595"/>
      <c r="H50" s="596"/>
      <c r="I50" s="595"/>
      <c r="J50" s="595"/>
      <c r="K50" s="597"/>
    </row>
    <row r="51" spans="1:17" s="583" customFormat="1" ht="20.25" customHeight="1">
      <c r="A51" s="589"/>
      <c r="B51" s="582"/>
      <c r="C51" s="582"/>
      <c r="D51" s="615"/>
      <c r="E51" s="582"/>
      <c r="F51" s="7"/>
      <c r="G51" s="582"/>
      <c r="H51" s="591" t="s">
        <v>429</v>
      </c>
      <c r="I51" s="582"/>
      <c r="J51" s="599">
        <f>-(F35+F37+F39+F41+F43+F47+F49+F51)</f>
        <v>0</v>
      </c>
      <c r="K51" s="593"/>
    </row>
    <row r="52" spans="1:17" ht="3.75" customHeight="1">
      <c r="A52" s="594"/>
      <c r="B52" s="595"/>
      <c r="C52" s="595"/>
      <c r="D52" s="595"/>
      <c r="E52" s="595"/>
      <c r="F52" s="595"/>
      <c r="G52" s="595"/>
      <c r="H52" s="596"/>
      <c r="I52" s="595"/>
      <c r="J52" s="595"/>
      <c r="K52" s="597"/>
    </row>
    <row r="53" spans="1:17" ht="51">
      <c r="A53" s="594"/>
      <c r="B53" s="595"/>
      <c r="C53" s="595"/>
      <c r="D53" s="595"/>
      <c r="E53" s="595"/>
      <c r="F53" s="595"/>
      <c r="G53" s="595"/>
      <c r="H53" s="596"/>
      <c r="I53" s="595"/>
      <c r="J53" s="601" t="s">
        <v>430</v>
      </c>
      <c r="K53" s="597"/>
    </row>
    <row r="54" spans="1:17" s="583" customFormat="1" ht="8.25" customHeight="1">
      <c r="A54" s="589"/>
      <c r="B54" s="582"/>
      <c r="C54" s="582"/>
      <c r="D54" s="582"/>
      <c r="E54" s="582"/>
      <c r="F54" s="582"/>
      <c r="G54" s="582"/>
      <c r="H54" s="591"/>
      <c r="I54" s="582"/>
      <c r="J54" s="582"/>
      <c r="K54" s="593"/>
    </row>
    <row r="55" spans="1:17" s="583" customFormat="1" ht="20.25" customHeight="1">
      <c r="A55" s="589"/>
      <c r="B55" s="590" t="s">
        <v>431</v>
      </c>
      <c r="C55" s="582"/>
      <c r="D55" s="582"/>
      <c r="E55" s="582"/>
      <c r="F55" s="582"/>
      <c r="G55" s="582"/>
      <c r="H55" s="591"/>
      <c r="I55" s="582"/>
      <c r="J55" s="604">
        <f>+J3+J15+J29+J51</f>
        <v>0</v>
      </c>
      <c r="K55" s="593"/>
      <c r="P55" s="605"/>
      <c r="Q55" s="605"/>
    </row>
    <row r="56" spans="1:17" s="583" customFormat="1" ht="20.25" customHeight="1">
      <c r="A56" s="589"/>
      <c r="B56" s="590"/>
      <c r="C56" s="582"/>
      <c r="D56" s="606" t="s">
        <v>432</v>
      </c>
      <c r="E56" s="582"/>
      <c r="F56" s="582"/>
      <c r="G56" s="582"/>
      <c r="H56" s="591"/>
      <c r="I56" s="582"/>
      <c r="J56" s="607"/>
      <c r="K56" s="593"/>
    </row>
    <row r="57" spans="1:17" s="583" customFormat="1" ht="6.75" customHeight="1">
      <c r="A57" s="589"/>
      <c r="B57" s="590"/>
      <c r="C57" s="582"/>
      <c r="D57" s="606"/>
      <c r="E57" s="582"/>
      <c r="F57" s="582"/>
      <c r="G57" s="582"/>
      <c r="H57" s="591"/>
      <c r="I57" s="582"/>
      <c r="J57" s="607"/>
      <c r="K57" s="593"/>
    </row>
    <row r="58" spans="1:17" s="583" customFormat="1" ht="40.5" customHeight="1">
      <c r="A58" s="589"/>
      <c r="B58" s="987" t="s">
        <v>452</v>
      </c>
      <c r="C58" s="987"/>
      <c r="D58" s="987"/>
      <c r="E58" s="987"/>
      <c r="F58" s="987"/>
      <c r="G58" s="987"/>
      <c r="H58" s="987"/>
      <c r="I58" s="987"/>
      <c r="J58" s="987"/>
      <c r="K58" s="593"/>
    </row>
    <row r="59" spans="1:17" ht="16.5" customHeight="1" thickBot="1">
      <c r="A59" s="608"/>
      <c r="B59" s="609"/>
      <c r="C59" s="609"/>
      <c r="D59" s="610"/>
      <c r="E59" s="610"/>
      <c r="F59" s="610"/>
      <c r="G59" s="610"/>
      <c r="H59" s="611"/>
      <c r="I59" s="610"/>
      <c r="J59" s="610"/>
      <c r="K59" s="612"/>
    </row>
    <row r="63" spans="1:17">
      <c r="C63" s="174"/>
    </row>
    <row r="64" spans="1:17">
      <c r="C64" s="581"/>
    </row>
    <row r="65" spans="3:3">
      <c r="C65" s="174"/>
    </row>
  </sheetData>
  <sheetProtection algorithmName="SHA-512" hashValue="Kp1BTdxYlLYRTz0QLxEUY9aT3xdeT4Mzwzb4w6HR+RxtUkmsbhv2XMMAfTjhFmm5KDqF14Qk9z6GUy3KWupYoQ==" saltValue="6RrJPWBbH439P8TaWC+WCw==" spinCount="100000" sheet="1" objects="1" scenarios="1" selectLockedCells="1"/>
  <mergeCells count="2">
    <mergeCell ref="B1:K1"/>
    <mergeCell ref="B58:J58"/>
  </mergeCells>
  <conditionalFormatting sqref="F31">
    <cfRule type="cellIs" dxfId="28" priority="1" operator="equal">
      <formula>0</formula>
    </cfRule>
    <cfRule type="cellIs" dxfId="27" priority="2" operator="notEqual">
      <formula>0</formula>
    </cfRule>
  </conditionalFormatting>
  <dataValidations count="1">
    <dataValidation type="textLength" operator="lessThanOrEqual" allowBlank="1" showInputMessage="1" showErrorMessage="1" prompt="(Saisir une dépense ici)" sqref="D25 D27 D29 D47 D49 D51">
      <formula1>120</formula1>
    </dataValidation>
  </dataValidations>
  <pageMargins left="0.70866141732283472" right="0.70866141732283472" top="0.74803149606299213" bottom="0.74803149606299213" header="0.31496062992125984" footer="0.31496062992125984"/>
  <pageSetup paperSize="9" scale="82" orientation="portrait" r:id="rId1"/>
  <headerFooter>
    <oddFooter xml:space="preserve">&amp;CPage 10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AD47"/>
  </sheetPr>
  <dimension ref="A1:F39"/>
  <sheetViews>
    <sheetView zoomScaleNormal="100" workbookViewId="0">
      <selection activeCell="E12" sqref="E12"/>
    </sheetView>
  </sheetViews>
  <sheetFormatPr baseColWidth="10" defaultColWidth="11.44140625" defaultRowHeight="21" customHeight="1"/>
  <cols>
    <col min="1" max="1" width="35.6640625" style="616" customWidth="1"/>
    <col min="2" max="2" width="25" style="616" customWidth="1"/>
    <col min="3" max="3" width="5.6640625" style="616" customWidth="1"/>
    <col min="4" max="4" width="11.6640625" style="616" customWidth="1"/>
    <col min="5" max="5" width="2.6640625" style="633" customWidth="1"/>
    <col min="6" max="6" width="30.33203125" style="634" customWidth="1"/>
    <col min="7" max="7" width="23.44140625" style="616" customWidth="1"/>
    <col min="8" max="16384" width="11.44140625" style="616"/>
  </cols>
  <sheetData>
    <row r="1" spans="1:6" ht="21" customHeight="1">
      <c r="A1" s="988" t="str">
        <f>'1-Présentation'!A3</f>
        <v>LA  FABRIQUE  DE  LA  PAROISSE  DE</v>
      </c>
      <c r="B1" s="989"/>
      <c r="C1" s="989"/>
      <c r="D1" s="989"/>
      <c r="E1" s="989"/>
      <c r="F1" s="990"/>
    </row>
    <row r="2" spans="1:6" ht="21" customHeight="1">
      <c r="A2" s="991">
        <f>'1-Présentation'!A4</f>
        <v>0</v>
      </c>
      <c r="B2" s="992"/>
      <c r="C2" s="992"/>
      <c r="D2" s="992"/>
      <c r="E2" s="992"/>
      <c r="F2" s="993"/>
    </row>
    <row r="3" spans="1:6" ht="21" customHeight="1">
      <c r="A3" s="994" t="s">
        <v>488</v>
      </c>
      <c r="B3" s="995"/>
      <c r="C3" s="995"/>
      <c r="D3" s="995"/>
      <c r="E3" s="995"/>
      <c r="F3" s="996"/>
    </row>
    <row r="4" spans="1:6" ht="21" customHeight="1">
      <c r="A4" s="617"/>
      <c r="B4" s="618"/>
      <c r="C4" s="618"/>
      <c r="D4" s="618"/>
      <c r="E4" s="619"/>
      <c r="F4" s="620"/>
    </row>
    <row r="5" spans="1:6" ht="21" customHeight="1">
      <c r="A5" s="621" t="s">
        <v>489</v>
      </c>
      <c r="B5" s="618"/>
      <c r="C5" s="618"/>
      <c r="D5" s="618"/>
      <c r="E5" s="619"/>
      <c r="F5" s="620"/>
    </row>
    <row r="6" spans="1:6" ht="21" customHeight="1">
      <c r="A6" s="621" t="s">
        <v>490</v>
      </c>
      <c r="B6" s="618"/>
      <c r="C6" s="618"/>
      <c r="D6" s="618"/>
      <c r="E6" s="619"/>
      <c r="F6" s="622"/>
    </row>
    <row r="7" spans="1:6" ht="21" customHeight="1">
      <c r="A7" s="623"/>
      <c r="B7" s="618"/>
      <c r="C7" s="618"/>
      <c r="D7" s="618"/>
      <c r="E7" s="619"/>
      <c r="F7" s="622"/>
    </row>
    <row r="8" spans="1:6" ht="21" customHeight="1">
      <c r="A8" s="624" t="s">
        <v>491</v>
      </c>
      <c r="B8" s="625"/>
      <c r="C8" s="618"/>
      <c r="D8" s="618"/>
      <c r="E8" s="619"/>
      <c r="F8" s="622"/>
    </row>
    <row r="9" spans="1:6" ht="21" customHeight="1">
      <c r="A9" s="623"/>
      <c r="B9" s="618"/>
      <c r="C9" s="618"/>
      <c r="D9" s="618"/>
      <c r="E9" s="619"/>
      <c r="F9" s="622"/>
    </row>
    <row r="10" spans="1:6" ht="21" customHeight="1">
      <c r="A10" s="621" t="s">
        <v>492</v>
      </c>
      <c r="B10" s="635"/>
      <c r="C10" s="635"/>
      <c r="D10" s="635"/>
      <c r="E10" s="636"/>
      <c r="F10" s="637"/>
    </row>
    <row r="11" spans="1:6" ht="21" customHeight="1">
      <c r="A11" s="621" t="s">
        <v>493</v>
      </c>
      <c r="B11" s="638"/>
      <c r="C11" s="638"/>
      <c r="D11" s="638"/>
      <c r="E11" s="639"/>
      <c r="F11" s="640"/>
    </row>
    <row r="12" spans="1:6" ht="21" customHeight="1">
      <c r="A12" s="621" t="s">
        <v>494</v>
      </c>
      <c r="B12" s="638"/>
      <c r="C12" s="638"/>
      <c r="D12" s="638"/>
      <c r="E12" s="639"/>
      <c r="F12" s="641"/>
    </row>
    <row r="13" spans="1:6" ht="21" customHeight="1">
      <c r="A13" s="621" t="s">
        <v>495</v>
      </c>
      <c r="B13" s="638"/>
      <c r="C13" s="638"/>
      <c r="D13" s="638"/>
      <c r="E13" s="639"/>
      <c r="F13" s="641"/>
    </row>
    <row r="14" spans="1:6" ht="21" customHeight="1">
      <c r="A14" s="617"/>
      <c r="B14" s="618"/>
      <c r="C14" s="618"/>
      <c r="D14" s="618"/>
      <c r="E14" s="619"/>
      <c r="F14" s="620"/>
    </row>
    <row r="15" spans="1:6" s="626" customFormat="1" ht="21" customHeight="1">
      <c r="A15" s="623" t="s">
        <v>496</v>
      </c>
      <c r="B15" s="18"/>
      <c r="C15" s="18"/>
      <c r="D15" s="18"/>
      <c r="E15" s="19"/>
      <c r="F15" s="20"/>
    </row>
    <row r="16" spans="1:6" s="626" customFormat="1" ht="21" customHeight="1">
      <c r="A16" s="21"/>
      <c r="B16" s="18"/>
      <c r="C16" s="18"/>
      <c r="D16" s="18"/>
      <c r="E16" s="19"/>
      <c r="F16" s="20"/>
    </row>
    <row r="17" spans="1:6" s="626" customFormat="1" ht="21" customHeight="1">
      <c r="A17" s="623"/>
      <c r="B17" s="625"/>
      <c r="C17" s="625"/>
      <c r="D17" s="625"/>
      <c r="E17" s="619"/>
      <c r="F17" s="620"/>
    </row>
    <row r="18" spans="1:6" s="626" customFormat="1" ht="21" customHeight="1">
      <c r="A18" s="623" t="s">
        <v>497</v>
      </c>
      <c r="B18" s="635"/>
      <c r="C18" s="635"/>
      <c r="D18" s="635"/>
      <c r="E18" s="636"/>
      <c r="F18" s="642"/>
    </row>
    <row r="19" spans="1:6" s="626" customFormat="1" ht="21" customHeight="1">
      <c r="A19" s="623"/>
      <c r="B19" s="625"/>
      <c r="C19" s="625"/>
      <c r="D19" s="625"/>
      <c r="E19" s="619"/>
      <c r="F19" s="620"/>
    </row>
    <row r="20" spans="1:6" s="626" customFormat="1" ht="21" customHeight="1">
      <c r="A20" s="623" t="s">
        <v>496</v>
      </c>
      <c r="B20" s="18"/>
      <c r="C20" s="18"/>
      <c r="D20" s="18"/>
      <c r="E20" s="19"/>
      <c r="F20" s="20"/>
    </row>
    <row r="21" spans="1:6" s="626" customFormat="1" ht="21" customHeight="1">
      <c r="A21" s="21"/>
      <c r="B21" s="18"/>
      <c r="C21" s="18"/>
      <c r="D21" s="18"/>
      <c r="E21" s="19"/>
      <c r="F21" s="20"/>
    </row>
    <row r="22" spans="1:6" s="626" customFormat="1" ht="21" customHeight="1">
      <c r="A22" s="623"/>
      <c r="B22" s="625"/>
      <c r="C22" s="625"/>
      <c r="D22" s="625"/>
      <c r="E22" s="619"/>
      <c r="F22" s="620"/>
    </row>
    <row r="23" spans="1:6" s="626" customFormat="1" ht="21" customHeight="1">
      <c r="A23" s="623" t="s">
        <v>497</v>
      </c>
      <c r="B23" s="635"/>
      <c r="C23" s="635"/>
      <c r="D23" s="635"/>
      <c r="E23" s="636"/>
      <c r="F23" s="642"/>
    </row>
    <row r="24" spans="1:6" s="626" customFormat="1" ht="27.9" customHeight="1">
      <c r="A24" s="623"/>
      <c r="B24" s="625"/>
      <c r="C24" s="625"/>
      <c r="D24" s="625"/>
      <c r="E24" s="619"/>
      <c r="F24" s="620"/>
    </row>
    <row r="25" spans="1:6" s="626" customFormat="1" ht="21" customHeight="1">
      <c r="A25" s="623" t="s">
        <v>496</v>
      </c>
      <c r="B25" s="18"/>
      <c r="C25" s="18"/>
      <c r="D25" s="18"/>
      <c r="E25" s="19"/>
      <c r="F25" s="20"/>
    </row>
    <row r="26" spans="1:6" s="626" customFormat="1" ht="21" customHeight="1">
      <c r="A26" s="21"/>
      <c r="B26" s="18"/>
      <c r="C26" s="18"/>
      <c r="D26" s="18"/>
      <c r="E26" s="19"/>
      <c r="F26" s="20"/>
    </row>
    <row r="27" spans="1:6" s="626" customFormat="1" ht="21" customHeight="1">
      <c r="A27" s="623"/>
      <c r="B27" s="625"/>
      <c r="C27" s="625"/>
      <c r="D27" s="625"/>
      <c r="E27" s="619"/>
      <c r="F27" s="620"/>
    </row>
    <row r="28" spans="1:6" s="626" customFormat="1" ht="21" customHeight="1">
      <c r="A28" s="623" t="s">
        <v>497</v>
      </c>
      <c r="B28" s="635"/>
      <c r="C28" s="635"/>
      <c r="D28" s="635"/>
      <c r="E28" s="636"/>
      <c r="F28" s="642"/>
    </row>
    <row r="29" spans="1:6" s="626" customFormat="1" ht="27.9" customHeight="1">
      <c r="A29" s="623"/>
      <c r="B29" s="625"/>
      <c r="C29" s="625"/>
      <c r="D29" s="625"/>
      <c r="E29" s="619"/>
      <c r="F29" s="620"/>
    </row>
    <row r="30" spans="1:6" s="626" customFormat="1" ht="21" customHeight="1">
      <c r="A30" s="623" t="s">
        <v>496</v>
      </c>
      <c r="B30" s="18"/>
      <c r="C30" s="18"/>
      <c r="D30" s="18"/>
      <c r="E30" s="19"/>
      <c r="F30" s="20"/>
    </row>
    <row r="31" spans="1:6" s="626" customFormat="1" ht="21" customHeight="1">
      <c r="A31" s="21"/>
      <c r="B31" s="18"/>
      <c r="C31" s="18"/>
      <c r="D31" s="18"/>
      <c r="E31" s="19"/>
      <c r="F31" s="20"/>
    </row>
    <row r="32" spans="1:6" s="626" customFormat="1" ht="21" customHeight="1">
      <c r="A32" s="623"/>
      <c r="B32" s="625"/>
      <c r="C32" s="625"/>
      <c r="D32" s="625"/>
      <c r="E32" s="619"/>
      <c r="F32" s="620"/>
    </row>
    <row r="33" spans="1:6" s="626" customFormat="1" ht="21" customHeight="1">
      <c r="A33" s="623" t="s">
        <v>497</v>
      </c>
      <c r="B33" s="635"/>
      <c r="C33" s="635"/>
      <c r="D33" s="635"/>
      <c r="E33" s="636"/>
      <c r="F33" s="642"/>
    </row>
    <row r="34" spans="1:6" s="626" customFormat="1" ht="21" customHeight="1">
      <c r="A34" s="623"/>
      <c r="B34" s="625"/>
      <c r="C34" s="625"/>
      <c r="D34" s="625"/>
      <c r="E34" s="619"/>
      <c r="F34" s="627"/>
    </row>
    <row r="35" spans="1:6" s="626" customFormat="1" ht="21" customHeight="1">
      <c r="A35" s="623" t="s">
        <v>496</v>
      </c>
      <c r="B35" s="18"/>
      <c r="C35" s="18"/>
      <c r="D35" s="18"/>
      <c r="E35" s="19"/>
      <c r="F35" s="20"/>
    </row>
    <row r="36" spans="1:6" s="626" customFormat="1" ht="21" customHeight="1">
      <c r="A36" s="21"/>
      <c r="B36" s="18"/>
      <c r="C36" s="18"/>
      <c r="D36" s="18"/>
      <c r="E36" s="19"/>
      <c r="F36" s="20"/>
    </row>
    <row r="37" spans="1:6" s="626" customFormat="1" ht="21" customHeight="1">
      <c r="A37" s="623"/>
      <c r="B37" s="625"/>
      <c r="C37" s="625"/>
      <c r="D37" s="625"/>
      <c r="E37" s="619"/>
      <c r="F37" s="620"/>
    </row>
    <row r="38" spans="1:6" s="626" customFormat="1" ht="21" customHeight="1">
      <c r="A38" s="623" t="s">
        <v>497</v>
      </c>
      <c r="B38" s="635"/>
      <c r="C38" s="635"/>
      <c r="D38" s="635"/>
      <c r="E38" s="636"/>
      <c r="F38" s="642"/>
    </row>
    <row r="39" spans="1:6" s="626" customFormat="1" ht="21" customHeight="1" thickBot="1">
      <c r="A39" s="628"/>
      <c r="B39" s="629"/>
      <c r="C39" s="629"/>
      <c r="D39" s="630"/>
      <c r="E39" s="631"/>
      <c r="F39" s="632"/>
    </row>
  </sheetData>
  <sheetProtection algorithmName="SHA-512" hashValue="s+fqG6+1Nxml/0SwmKzVIBmg2AXcpGDOPVAojLNKsIKJELIXyQVhOkKEzB3AsXaQR9L7dIdYTe9dmQTGy49d1w==" saltValue="7F8+uK/RXO11wxP4XmsoVw==" spinCount="100000" sheet="1" objects="1" scenarios="1" selectLockedCells="1"/>
  <mergeCells count="3">
    <mergeCell ref="A1:F1"/>
    <mergeCell ref="A2:F2"/>
    <mergeCell ref="A3:F3"/>
  </mergeCells>
  <printOptions horizontalCentered="1" verticalCentered="1"/>
  <pageMargins left="0.11811023622047245" right="0.11811023622047245" top="0.19685039370078741" bottom="0.19685039370078741" header="0.51181102362204722" footer="0.11811023622047245"/>
  <pageSetup scale="78" orientation="portrait" r:id="rId1"/>
  <headerFooter alignWithMargins="0">
    <oddFooter>&amp;R7</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2"/>
  <sheetViews>
    <sheetView workbookViewId="0">
      <selection activeCell="A2" sqref="A2"/>
    </sheetView>
  </sheetViews>
  <sheetFormatPr baseColWidth="10" defaultRowHeight="13.2"/>
  <cols>
    <col min="1" max="1" width="19" bestFit="1" customWidth="1"/>
    <col min="2" max="2" width="32" bestFit="1" customWidth="1"/>
    <col min="3" max="3" width="20.44140625" bestFit="1" customWidth="1"/>
    <col min="4" max="4" width="28.6640625" bestFit="1" customWidth="1"/>
    <col min="5" max="5" width="21" bestFit="1" customWidth="1"/>
    <col min="6" max="6" width="16.6640625" bestFit="1" customWidth="1"/>
    <col min="7" max="7" width="16.88671875" bestFit="1" customWidth="1"/>
    <col min="8" max="8" width="34" bestFit="1" customWidth="1"/>
    <col min="9" max="9" width="22.44140625" bestFit="1" customWidth="1"/>
    <col min="10" max="10" width="13.5546875" bestFit="1" customWidth="1"/>
    <col min="11" max="11" width="21.88671875" bestFit="1" customWidth="1"/>
    <col min="12" max="12" width="20.109375" bestFit="1" customWidth="1"/>
    <col min="13" max="13" width="18.44140625" bestFit="1" customWidth="1"/>
    <col min="15" max="15" width="20.109375" bestFit="1" customWidth="1"/>
    <col min="16" max="16" width="31.6640625" bestFit="1" customWidth="1"/>
    <col min="17" max="17" width="24" bestFit="1" customWidth="1"/>
    <col min="18" max="18" width="50.33203125" bestFit="1" customWidth="1"/>
    <col min="19" max="19" width="19.5546875" bestFit="1" customWidth="1"/>
    <col min="20" max="20" width="22" bestFit="1" customWidth="1"/>
    <col min="21" max="21" width="30.6640625" bestFit="1" customWidth="1"/>
    <col min="22" max="22" width="12.33203125" customWidth="1"/>
    <col min="23" max="23" width="31.5546875" bestFit="1" customWidth="1"/>
    <col min="24" max="24" width="49" bestFit="1" customWidth="1"/>
    <col min="25" max="25" width="45" bestFit="1" customWidth="1"/>
    <col min="26" max="26" width="58.33203125" bestFit="1" customWidth="1"/>
    <col min="27" max="27" width="32.6640625" bestFit="1" customWidth="1"/>
    <col min="28" max="28" width="24.88671875" bestFit="1" customWidth="1"/>
    <col min="29" max="29" width="14.33203125" bestFit="1" customWidth="1"/>
    <col min="30" max="30" width="19.6640625" bestFit="1" customWidth="1"/>
    <col min="31" max="31" width="30.88671875" bestFit="1" customWidth="1"/>
    <col min="32" max="32" width="48" bestFit="1" customWidth="1"/>
    <col min="33" max="33" width="44.44140625" bestFit="1" customWidth="1"/>
    <col min="34" max="34" width="21" bestFit="1" customWidth="1"/>
    <col min="35" max="35" width="21.109375" bestFit="1" customWidth="1"/>
    <col min="36" max="36" width="21.109375" customWidth="1"/>
    <col min="37" max="37" width="25" bestFit="1" customWidth="1"/>
    <col min="38" max="38" width="52.6640625" bestFit="1" customWidth="1"/>
    <col min="39" max="39" width="27.5546875" bestFit="1" customWidth="1"/>
    <col min="40" max="40" width="21.6640625" bestFit="1" customWidth="1"/>
    <col min="41" max="41" width="20.33203125" bestFit="1" customWidth="1"/>
    <col min="42" max="42" width="11.5546875" bestFit="1" customWidth="1"/>
    <col min="43" max="44" width="13.44140625" bestFit="1" customWidth="1"/>
    <col min="45" max="45" width="44.109375" bestFit="1" customWidth="1"/>
    <col min="46" max="46" width="33.44140625" bestFit="1" customWidth="1"/>
    <col min="47" max="47" width="43.33203125" bestFit="1" customWidth="1"/>
    <col min="48" max="48" width="35.5546875" bestFit="1" customWidth="1"/>
    <col min="49" max="49" width="31.88671875" bestFit="1" customWidth="1"/>
    <col min="50" max="50" width="45.5546875" bestFit="1" customWidth="1"/>
    <col min="51" max="51" width="34.44140625" bestFit="1" customWidth="1"/>
    <col min="52" max="52" width="44.5546875" bestFit="1" customWidth="1"/>
    <col min="53" max="53" width="45.88671875" bestFit="1" customWidth="1"/>
    <col min="54" max="54" width="17.44140625" bestFit="1" customWidth="1"/>
    <col min="55" max="55" width="22" bestFit="1" customWidth="1"/>
    <col min="56" max="56" width="17.44140625" bestFit="1" customWidth="1"/>
    <col min="57" max="57" width="17.88671875" bestFit="1" customWidth="1"/>
    <col min="58" max="58" width="16.5546875" bestFit="1" customWidth="1"/>
    <col min="59" max="59" width="28.33203125" bestFit="1" customWidth="1"/>
    <col min="60" max="60" width="42.109375" bestFit="1" customWidth="1"/>
    <col min="61" max="61" width="30.5546875" bestFit="1" customWidth="1"/>
    <col min="62" max="62" width="14.33203125" bestFit="1" customWidth="1"/>
    <col min="63" max="63" width="51.109375" bestFit="1" customWidth="1"/>
    <col min="64" max="64" width="44.6640625" bestFit="1" customWidth="1"/>
    <col min="65" max="65" width="52.33203125" bestFit="1" customWidth="1"/>
    <col min="66" max="66" width="38.109375" bestFit="1" customWidth="1"/>
    <col min="67" max="67" width="44.6640625" bestFit="1" customWidth="1"/>
    <col min="68" max="68" width="48.6640625" bestFit="1" customWidth="1"/>
    <col min="69" max="69" width="49.88671875" bestFit="1" customWidth="1"/>
    <col min="70" max="70" width="26.6640625" bestFit="1" customWidth="1"/>
    <col min="71" max="71" width="32.33203125" bestFit="1" customWidth="1"/>
    <col min="72" max="72" width="48.88671875" bestFit="1" customWidth="1"/>
    <col min="73" max="73" width="49.88671875" bestFit="1" customWidth="1"/>
    <col min="74" max="74" width="43.44140625" bestFit="1" customWidth="1"/>
    <col min="75" max="75" width="34" bestFit="1" customWidth="1"/>
    <col min="76" max="76" width="48.5546875" bestFit="1" customWidth="1"/>
    <col min="77" max="77" width="32.44140625" bestFit="1" customWidth="1"/>
    <col min="78" max="79" width="12.44140625" bestFit="1" customWidth="1"/>
    <col min="80" max="80" width="19.88671875" bestFit="1" customWidth="1"/>
    <col min="81" max="81" width="42" bestFit="1" customWidth="1"/>
    <col min="82" max="82" width="47.6640625" bestFit="1" customWidth="1"/>
    <col min="83" max="83" width="41.33203125" bestFit="1" customWidth="1"/>
    <col min="84" max="84" width="33.44140625" bestFit="1" customWidth="1"/>
    <col min="85" max="85" width="29.88671875" bestFit="1" customWidth="1"/>
    <col min="86" max="86" width="10.109375" bestFit="1" customWidth="1"/>
    <col min="87" max="87" width="22.6640625" bestFit="1" customWidth="1"/>
    <col min="88" max="88" width="23" bestFit="1" customWidth="1"/>
    <col min="89" max="89" width="32.109375" bestFit="1" customWidth="1"/>
    <col min="90" max="90" width="27" bestFit="1" customWidth="1"/>
    <col min="91" max="91" width="46.88671875" bestFit="1" customWidth="1"/>
    <col min="92" max="92" width="12.33203125" bestFit="1" customWidth="1"/>
    <col min="93" max="93" width="12.5546875" bestFit="1" customWidth="1"/>
    <col min="94" max="94" width="48.109375" bestFit="1" customWidth="1"/>
    <col min="95" max="95" width="46.109375" bestFit="1" customWidth="1"/>
    <col min="96" max="96" width="36.88671875" bestFit="1" customWidth="1"/>
    <col min="97" max="97" width="11.5546875" customWidth="1"/>
    <col min="98" max="98" width="48.6640625" bestFit="1" customWidth="1"/>
    <col min="99" max="100" width="20.88671875" bestFit="1" customWidth="1"/>
    <col min="101" max="101" width="31.44140625" bestFit="1" customWidth="1"/>
    <col min="102" max="102" width="46" bestFit="1" customWidth="1"/>
    <col min="103" max="103" width="16.5546875" bestFit="1" customWidth="1"/>
    <col min="104" max="104" width="19" bestFit="1" customWidth="1"/>
    <col min="105" max="105" width="23.5546875" bestFit="1" customWidth="1"/>
    <col min="106" max="106" width="19" bestFit="1" customWidth="1"/>
    <col min="107" max="107" width="19.44140625" bestFit="1" customWidth="1"/>
    <col min="108" max="108" width="26.5546875" bestFit="1" customWidth="1"/>
    <col min="109" max="109" width="26.109375" bestFit="1" customWidth="1"/>
    <col min="110" max="110" width="51.109375" bestFit="1" customWidth="1"/>
    <col min="111" max="111" width="49" bestFit="1" customWidth="1"/>
    <col min="112" max="112" width="22.5546875" bestFit="1" customWidth="1"/>
    <col min="113" max="113" width="34.44140625" bestFit="1" customWidth="1"/>
    <col min="114" max="114" width="21.33203125" bestFit="1" customWidth="1"/>
    <col min="115" max="115" width="23.6640625" bestFit="1" customWidth="1"/>
    <col min="116" max="116" width="18" bestFit="1" customWidth="1"/>
    <col min="117" max="117" width="15.5546875" bestFit="1" customWidth="1"/>
    <col min="118" max="118" width="16.88671875" bestFit="1" customWidth="1"/>
    <col min="119" max="119" width="19" bestFit="1" customWidth="1"/>
    <col min="120" max="120" width="20.44140625" bestFit="1" customWidth="1"/>
  </cols>
  <sheetData>
    <row r="1" spans="1:120">
      <c r="A1" t="s">
        <v>40</v>
      </c>
      <c r="B1" s="1" t="s">
        <v>453</v>
      </c>
      <c r="C1" t="s">
        <v>41</v>
      </c>
      <c r="D1" t="s">
        <v>42</v>
      </c>
      <c r="E1" t="s">
        <v>43</v>
      </c>
      <c r="F1" t="s">
        <v>44</v>
      </c>
      <c r="G1" t="s">
        <v>45</v>
      </c>
      <c r="H1" s="17" t="s">
        <v>464</v>
      </c>
      <c r="I1" s="1" t="s">
        <v>468</v>
      </c>
      <c r="J1" t="s">
        <v>47</v>
      </c>
      <c r="K1" t="s">
        <v>48</v>
      </c>
      <c r="L1" t="s">
        <v>49</v>
      </c>
      <c r="M1" t="s">
        <v>50</v>
      </c>
      <c r="N1" t="s">
        <v>51</v>
      </c>
      <c r="O1" t="s">
        <v>52</v>
      </c>
      <c r="P1" t="s">
        <v>334</v>
      </c>
      <c r="Q1" t="s">
        <v>54</v>
      </c>
      <c r="R1" t="s">
        <v>335</v>
      </c>
      <c r="S1" t="s">
        <v>55</v>
      </c>
      <c r="T1" t="s">
        <v>56</v>
      </c>
      <c r="U1" t="s">
        <v>444</v>
      </c>
      <c r="V1" t="s">
        <v>57</v>
      </c>
      <c r="W1" t="s">
        <v>336</v>
      </c>
      <c r="X1" t="s">
        <v>337</v>
      </c>
      <c r="Y1" t="s">
        <v>178</v>
      </c>
      <c r="Z1" t="s">
        <v>477</v>
      </c>
      <c r="AA1" t="s">
        <v>463</v>
      </c>
      <c r="AB1" s="1" t="s">
        <v>462</v>
      </c>
      <c r="AC1" t="s">
        <v>61</v>
      </c>
      <c r="AD1" t="s">
        <v>62</v>
      </c>
      <c r="AE1" t="s">
        <v>338</v>
      </c>
      <c r="AF1" t="s">
        <v>64</v>
      </c>
      <c r="AG1" t="s">
        <v>179</v>
      </c>
      <c r="AH1" t="s">
        <v>339</v>
      </c>
      <c r="AI1" t="s">
        <v>340</v>
      </c>
      <c r="AJ1" s="1" t="s">
        <v>397</v>
      </c>
      <c r="AK1" t="s">
        <v>69</v>
      </c>
      <c r="AL1" t="s">
        <v>341</v>
      </c>
      <c r="AM1" t="s">
        <v>71</v>
      </c>
      <c r="AN1" s="1" t="s">
        <v>433</v>
      </c>
      <c r="AO1" t="s">
        <v>72</v>
      </c>
      <c r="AP1" t="s">
        <v>73</v>
      </c>
      <c r="AQ1" t="s">
        <v>74</v>
      </c>
      <c r="AR1" t="s">
        <v>75</v>
      </c>
      <c r="AS1" t="s">
        <v>342</v>
      </c>
      <c r="AT1" t="s">
        <v>343</v>
      </c>
      <c r="AU1" t="s">
        <v>344</v>
      </c>
      <c r="AV1" t="s">
        <v>345</v>
      </c>
      <c r="AW1" t="s">
        <v>346</v>
      </c>
      <c r="AX1" t="s">
        <v>347</v>
      </c>
      <c r="AY1" t="s">
        <v>348</v>
      </c>
      <c r="AZ1" t="s">
        <v>349</v>
      </c>
      <c r="BA1" t="s">
        <v>350</v>
      </c>
      <c r="BB1" s="1" t="s">
        <v>434</v>
      </c>
      <c r="BC1" s="1" t="s">
        <v>435</v>
      </c>
      <c r="BD1" s="1" t="s">
        <v>436</v>
      </c>
      <c r="BE1" t="s">
        <v>351</v>
      </c>
      <c r="BF1" t="s">
        <v>97</v>
      </c>
      <c r="BG1" s="1" t="s">
        <v>394</v>
      </c>
      <c r="BH1" t="s">
        <v>352</v>
      </c>
      <c r="BI1" t="s">
        <v>353</v>
      </c>
      <c r="BJ1" s="1" t="s">
        <v>396</v>
      </c>
      <c r="BK1" t="s">
        <v>354</v>
      </c>
      <c r="BL1" t="s">
        <v>355</v>
      </c>
      <c r="BM1" t="s">
        <v>356</v>
      </c>
      <c r="BN1" s="1" t="s">
        <v>447</v>
      </c>
      <c r="BO1" t="s">
        <v>357</v>
      </c>
      <c r="BP1" t="s">
        <v>358</v>
      </c>
      <c r="BQ1" s="1" t="s">
        <v>498</v>
      </c>
      <c r="BR1" t="s">
        <v>359</v>
      </c>
      <c r="BS1" t="s">
        <v>360</v>
      </c>
      <c r="BT1" t="s">
        <v>361</v>
      </c>
      <c r="BU1" s="1" t="s">
        <v>481</v>
      </c>
      <c r="BV1" t="s">
        <v>362</v>
      </c>
      <c r="BW1" t="s">
        <v>106</v>
      </c>
      <c r="BX1" t="s">
        <v>363</v>
      </c>
      <c r="BY1" t="s">
        <v>108</v>
      </c>
      <c r="BZ1" t="s">
        <v>109</v>
      </c>
      <c r="CA1" t="s">
        <v>110</v>
      </c>
      <c r="CB1" t="s">
        <v>364</v>
      </c>
      <c r="CC1" t="s">
        <v>365</v>
      </c>
      <c r="CD1" t="s">
        <v>366</v>
      </c>
      <c r="CE1" t="s">
        <v>367</v>
      </c>
      <c r="CF1" t="s">
        <v>368</v>
      </c>
      <c r="CG1" t="s">
        <v>369</v>
      </c>
      <c r="CH1" t="s">
        <v>118</v>
      </c>
      <c r="CI1" t="s">
        <v>120</v>
      </c>
      <c r="CJ1" t="s">
        <v>121</v>
      </c>
      <c r="CK1" s="1" t="s">
        <v>499</v>
      </c>
      <c r="CL1" t="s">
        <v>122</v>
      </c>
      <c r="CM1" t="s">
        <v>370</v>
      </c>
      <c r="CN1" t="s">
        <v>126</v>
      </c>
      <c r="CO1" t="s">
        <v>127</v>
      </c>
      <c r="CP1" t="s">
        <v>371</v>
      </c>
      <c r="CQ1" t="s">
        <v>372</v>
      </c>
      <c r="CR1" t="s">
        <v>130</v>
      </c>
      <c r="CS1" t="s">
        <v>131</v>
      </c>
      <c r="CT1" t="s">
        <v>373</v>
      </c>
      <c r="CU1" t="s">
        <v>374</v>
      </c>
      <c r="CV1" t="s">
        <v>375</v>
      </c>
      <c r="CW1" t="s">
        <v>376</v>
      </c>
      <c r="CX1" t="s">
        <v>377</v>
      </c>
      <c r="CY1" s="1" t="s">
        <v>378</v>
      </c>
      <c r="CZ1" s="1" t="s">
        <v>437</v>
      </c>
      <c r="DA1" s="1" t="s">
        <v>438</v>
      </c>
      <c r="DB1" s="1" t="s">
        <v>439</v>
      </c>
      <c r="DC1" s="1" t="s">
        <v>440</v>
      </c>
      <c r="DD1" t="s">
        <v>379</v>
      </c>
      <c r="DE1" t="s">
        <v>380</v>
      </c>
      <c r="DF1" t="s">
        <v>381</v>
      </c>
      <c r="DG1" t="s">
        <v>382</v>
      </c>
      <c r="DH1" t="s">
        <v>136</v>
      </c>
      <c r="DI1" t="s">
        <v>383</v>
      </c>
      <c r="DJ1" t="s">
        <v>384</v>
      </c>
      <c r="DK1" t="s">
        <v>443</v>
      </c>
      <c r="DL1" t="s">
        <v>385</v>
      </c>
      <c r="DM1" s="5" t="s">
        <v>386</v>
      </c>
      <c r="DN1" s="5" t="s">
        <v>387</v>
      </c>
      <c r="DO1" s="5" t="s">
        <v>388</v>
      </c>
      <c r="DP1" s="5" t="s">
        <v>389</v>
      </c>
    </row>
    <row r="2" spans="1:120">
      <c r="A2" s="4">
        <f>'4-BILAN'!H11</f>
        <v>0</v>
      </c>
      <c r="B2" s="4">
        <f>'4-BILAN'!H12</f>
        <v>0</v>
      </c>
      <c r="C2" s="4">
        <f>'4-BILAN'!H13</f>
        <v>0</v>
      </c>
      <c r="D2" s="4">
        <f>'4-BILAN'!H14</f>
        <v>0</v>
      </c>
      <c r="E2" s="4">
        <f>'4-BILAN'!H18</f>
        <v>0</v>
      </c>
      <c r="F2" s="4">
        <f>'4-BILAN'!H19</f>
        <v>0</v>
      </c>
      <c r="G2" s="4">
        <f>'4-BILAN'!H20</f>
        <v>0</v>
      </c>
      <c r="H2" s="4">
        <f>'4-BILAN'!H21</f>
        <v>0</v>
      </c>
      <c r="I2" s="4">
        <f>'4-BILAN'!H22</f>
        <v>0</v>
      </c>
      <c r="J2" s="4">
        <f>'4-BILAN'!H27</f>
        <v>0</v>
      </c>
      <c r="K2" s="4">
        <f>'4-BILAN'!H28</f>
        <v>0</v>
      </c>
      <c r="L2" s="4">
        <f>'4-BILAN'!H29</f>
        <v>0</v>
      </c>
      <c r="M2" s="4">
        <f>'4-BILAN'!H30</f>
        <v>0</v>
      </c>
      <c r="N2" s="4">
        <f>'4-BILAN'!H35</f>
        <v>0</v>
      </c>
      <c r="O2" s="4">
        <f>'4-BILAN'!H36</f>
        <v>0</v>
      </c>
      <c r="P2" s="4">
        <f>'4-BILAN'!H37</f>
        <v>0</v>
      </c>
      <c r="Q2" s="4">
        <f>'4-BILAN'!H38</f>
        <v>0</v>
      </c>
      <c r="R2" s="4">
        <f>'4-BILAN'!H39</f>
        <v>0</v>
      </c>
      <c r="S2" s="4">
        <f>'4-BILAN'!H40</f>
        <v>0</v>
      </c>
      <c r="T2" s="4">
        <f>'4-BILAN'!H41</f>
        <v>0</v>
      </c>
      <c r="U2" s="4">
        <f>'4-BILAN'!H42</f>
        <v>0</v>
      </c>
      <c r="V2" s="4">
        <f>'4-BILAN'!H43</f>
        <v>0</v>
      </c>
      <c r="W2" s="4">
        <f>'4-BILAN'!H44</f>
        <v>0</v>
      </c>
      <c r="X2" s="4">
        <f>'4-BILAN'!H54</f>
        <v>0</v>
      </c>
      <c r="Y2" s="4">
        <f>'4-BILAN'!H55</f>
        <v>0</v>
      </c>
      <c r="Z2" s="4">
        <f>'4-BILAN'!H56</f>
        <v>0</v>
      </c>
      <c r="AA2" s="4">
        <f>'4-BILAN'!H57</f>
        <v>0</v>
      </c>
      <c r="AB2" s="4">
        <f>'4-BILAN'!H58</f>
        <v>0</v>
      </c>
      <c r="AC2" s="4">
        <f>'4-BILAN'!H59</f>
        <v>0</v>
      </c>
      <c r="AD2" s="4">
        <f>'4-BILAN'!H60</f>
        <v>0</v>
      </c>
      <c r="AE2" s="4">
        <f>'4-BILAN'!H61</f>
        <v>0</v>
      </c>
      <c r="AF2" s="4">
        <f>'4-BILAN'!H66</f>
        <v>0</v>
      </c>
      <c r="AG2" s="4">
        <f>'4-BILAN'!H67</f>
        <v>0</v>
      </c>
      <c r="AH2" s="4">
        <f>'4-BILAN'!H68</f>
        <v>0</v>
      </c>
      <c r="AI2" s="4">
        <f>'4-BILAN'!H73</f>
        <v>0</v>
      </c>
      <c r="AJ2" s="4">
        <f>'4-BILAN'!H74</f>
        <v>0</v>
      </c>
      <c r="AK2" s="4">
        <f>'5-REVENUS'!J7</f>
        <v>0</v>
      </c>
      <c r="AL2" s="4">
        <f>'5-REVENUS'!J8</f>
        <v>0</v>
      </c>
      <c r="AM2" s="4">
        <f>'5-REVENUS'!J9</f>
        <v>0</v>
      </c>
      <c r="AN2" s="4">
        <f>'5-REVENUS'!J10</f>
        <v>0</v>
      </c>
      <c r="AO2" s="4">
        <f>'5-REVENUS'!J11</f>
        <v>0</v>
      </c>
      <c r="AP2" s="4">
        <f>'5-REVENUS'!J12</f>
        <v>0</v>
      </c>
      <c r="AQ2" s="4">
        <f>'5-REVENUS'!J13</f>
        <v>0</v>
      </c>
      <c r="AR2" s="4">
        <f>'5-REVENUS'!J14</f>
        <v>0</v>
      </c>
      <c r="AS2" s="4">
        <f>'5-REVENUS'!J16</f>
        <v>0</v>
      </c>
      <c r="AT2" s="4">
        <f>'5-REVENUS'!J17</f>
        <v>0</v>
      </c>
      <c r="AU2" s="4">
        <f>'5-REVENUS'!J18</f>
        <v>0</v>
      </c>
      <c r="AV2" s="4">
        <f>'5-REVENUS'!J19</f>
        <v>0</v>
      </c>
      <c r="AW2" s="4">
        <f>'5-REVENUS'!J20</f>
        <v>0</v>
      </c>
      <c r="AX2" s="4">
        <f>'5-REVENUS'!J21</f>
        <v>0</v>
      </c>
      <c r="AY2" s="4">
        <f>'5-REVENUS'!J25</f>
        <v>0</v>
      </c>
      <c r="AZ2" s="4">
        <f>'5-REVENUS'!J26</f>
        <v>0</v>
      </c>
      <c r="BA2" s="4">
        <f>'5-REVENUS'!J27</f>
        <v>0</v>
      </c>
      <c r="BB2" s="4">
        <f>'5-REVENUS'!J31</f>
        <v>0</v>
      </c>
      <c r="BC2" s="4">
        <f>'5-REVENUS'!J32</f>
        <v>0</v>
      </c>
      <c r="BD2" s="4">
        <f>'5-REVENUS'!J33</f>
        <v>0</v>
      </c>
      <c r="BE2" s="4">
        <f>'5-REVENUS'!J34</f>
        <v>0</v>
      </c>
      <c r="BF2" s="4">
        <f>'5-REVENUS'!J38</f>
        <v>0</v>
      </c>
      <c r="BG2" s="4">
        <f>'5-REVENUS'!J39</f>
        <v>0</v>
      </c>
      <c r="BH2" s="4">
        <f>'5-REVENUS'!J43</f>
        <v>0</v>
      </c>
      <c r="BI2" s="4">
        <f>'5-REVENUS'!J44</f>
        <v>0</v>
      </c>
      <c r="BJ2" s="4">
        <f>'5-REVENUS'!J45</f>
        <v>0</v>
      </c>
      <c r="BK2" s="4">
        <f>'5-REVENUS'!J46</f>
        <v>0</v>
      </c>
      <c r="BL2" s="4">
        <f>'5-REVENUS'!J47</f>
        <v>0</v>
      </c>
      <c r="BM2" s="4">
        <f>'5-REVENUS'!J48</f>
        <v>0</v>
      </c>
      <c r="BN2" s="4">
        <f>'5-REVENUS'!J50</f>
        <v>0</v>
      </c>
      <c r="BO2" s="4">
        <f>'5-REVENUS'!J51</f>
        <v>0</v>
      </c>
      <c r="BP2" s="4">
        <f>'5-REVENUS'!J52</f>
        <v>0</v>
      </c>
      <c r="BQ2" s="4">
        <f>'5-REVENUS'!J54</f>
        <v>0</v>
      </c>
      <c r="BR2" s="4">
        <f>'5-REVENUS'!J56</f>
        <v>0</v>
      </c>
      <c r="BS2" s="4">
        <f>'6-DÉPENSES'!I7</f>
        <v>0</v>
      </c>
      <c r="BT2" s="4">
        <f>'6-DÉPENSES'!I8</f>
        <v>0</v>
      </c>
      <c r="BU2" s="4">
        <f>'6-DÉPENSES'!I9</f>
        <v>0</v>
      </c>
      <c r="BV2" s="4">
        <f>'6-DÉPENSES'!I10</f>
        <v>0</v>
      </c>
      <c r="BW2" s="4">
        <f>'6-DÉPENSES'!I11</f>
        <v>0</v>
      </c>
      <c r="BX2" s="4">
        <f>'6-DÉPENSES'!I12</f>
        <v>0</v>
      </c>
      <c r="BY2" s="4">
        <f>'6-DÉPENSES'!I13</f>
        <v>0</v>
      </c>
      <c r="BZ2" s="4">
        <f>'6-DÉPENSES'!I14</f>
        <v>0</v>
      </c>
      <c r="CA2" s="4">
        <f>'6-DÉPENSES'!I15</f>
        <v>0</v>
      </c>
      <c r="CB2" s="4">
        <f>'6-DÉPENSES'!I19</f>
        <v>0</v>
      </c>
      <c r="CC2" s="4">
        <f>'6-DÉPENSES'!I20</f>
        <v>0</v>
      </c>
      <c r="CD2" s="4">
        <f>'6-DÉPENSES'!I21</f>
        <v>0</v>
      </c>
      <c r="CE2" s="4">
        <f>'6-DÉPENSES'!I22</f>
        <v>0</v>
      </c>
      <c r="CF2" s="4">
        <f>'6-DÉPENSES'!I23</f>
        <v>0</v>
      </c>
      <c r="CG2" s="4">
        <f>'6-DÉPENSES'!I24</f>
        <v>0</v>
      </c>
      <c r="CH2" s="4">
        <f>'6-DÉPENSES'!I25</f>
        <v>0</v>
      </c>
      <c r="CI2" s="4">
        <f>'6-DÉPENSES'!I29</f>
        <v>0</v>
      </c>
      <c r="CJ2" s="4">
        <f>'6-DÉPENSES'!I30</f>
        <v>0</v>
      </c>
      <c r="CK2" s="4">
        <f>'6-DÉPENSES'!I31</f>
        <v>0</v>
      </c>
      <c r="CL2" s="4">
        <f>'6-DÉPENSES'!I32</f>
        <v>0</v>
      </c>
      <c r="CM2" s="4">
        <f>'6-DÉPENSES'!I37</f>
        <v>0</v>
      </c>
      <c r="CN2" s="4">
        <f>'6-DÉPENSES'!I38</f>
        <v>0</v>
      </c>
      <c r="CO2" s="4">
        <f>'6-DÉPENSES'!I39</f>
        <v>0</v>
      </c>
      <c r="CP2" s="4">
        <f>'6-DÉPENSES'!I41</f>
        <v>0</v>
      </c>
      <c r="CQ2" s="4">
        <f>'6-DÉPENSES'!I42</f>
        <v>0</v>
      </c>
      <c r="CR2" s="4">
        <f>'6-DÉPENSES'!I43</f>
        <v>0</v>
      </c>
      <c r="CS2" s="4">
        <f>'6-DÉPENSES'!I44</f>
        <v>0</v>
      </c>
      <c r="CT2" s="4">
        <f>'6-DÉPENSES'!I48</f>
        <v>0</v>
      </c>
      <c r="CU2" s="4">
        <f>'6-DÉPENSES'!I49</f>
        <v>0</v>
      </c>
      <c r="CV2" s="4">
        <f>'6-DÉPENSES'!I50</f>
        <v>0</v>
      </c>
      <c r="CW2" s="4">
        <f>'6-DÉPENSES'!I51</f>
        <v>0</v>
      </c>
      <c r="CX2" s="4">
        <f>'6-DÉPENSES'!I52</f>
        <v>0</v>
      </c>
      <c r="CY2" s="4">
        <f>'6-DÉPENSES'!I53</f>
        <v>0</v>
      </c>
      <c r="CZ2" s="4">
        <f>'6-DÉPENSES'!I57</f>
        <v>0</v>
      </c>
      <c r="DA2" s="4">
        <f>'6-DÉPENSES'!I58</f>
        <v>0</v>
      </c>
      <c r="DB2" s="4">
        <f>'6-DÉPENSES'!I59</f>
        <v>0</v>
      </c>
      <c r="DC2" s="4">
        <f>'6-DÉPENSES'!I60</f>
        <v>0</v>
      </c>
      <c r="DD2" s="4">
        <f>'6-DÉPENSES'!I64</f>
        <v>0</v>
      </c>
      <c r="DE2" s="4">
        <f>'6-DÉPENSES'!I65</f>
        <v>0</v>
      </c>
      <c r="DF2" s="4">
        <f>'6-DÉPENSES'!I69</f>
        <v>0</v>
      </c>
      <c r="DG2" s="4">
        <f>'6-DÉPENSES'!I72</f>
        <v>0</v>
      </c>
      <c r="DH2" s="4">
        <f>'6-DÉPENSES'!I73</f>
        <v>0</v>
      </c>
      <c r="DI2" s="4">
        <f>'6-DÉPENSES'!I74</f>
        <v>0</v>
      </c>
      <c r="DJ2" s="4">
        <f>'6-DÉPENSES'!I78</f>
        <v>0</v>
      </c>
      <c r="DK2" s="4">
        <f>'6-DÉPENSES'!I79</f>
        <v>0</v>
      </c>
      <c r="DL2" s="4">
        <f>'6-DÉPENSES'!I80</f>
        <v>0</v>
      </c>
      <c r="DM2" s="6">
        <f>SUM(A2:W2)</f>
        <v>0</v>
      </c>
      <c r="DN2" s="6">
        <f>SUM(X2:AH2)</f>
        <v>0</v>
      </c>
      <c r="DO2" s="6">
        <f>SUM(AK2:BR2)</f>
        <v>0</v>
      </c>
      <c r="DP2" s="6">
        <f>SUM(BS2:DL2)</f>
        <v>0</v>
      </c>
    </row>
  </sheetData>
  <sheetProtection password="84C7" sheet="1"/>
  <dataValidations count="93">
    <dataValidation type="decimal" allowBlank="1" showInputMessage="1" showErrorMessage="1" errorTitle="Value beyond range" error="Dépenses divers must be a number from -922337203685477 through 922337203685477." promptTitle="Decimal number" prompt="Minimum Value: -922337203685477._x000d__x000a_Maximum Value: 922337203685477._x000d__x000a_  " sqref="DL2">
      <formula1>-922337203685477</formula1>
      <formula2>922337203685477</formula2>
    </dataValidation>
    <dataValidation type="decimal" allowBlank="1" showInputMessage="1" showErrorMessage="1" errorTitle="Value beyond range" error="Dépenses cimetière must be a number from -922337203685477 through 922337203685477." promptTitle="Decimal number" prompt="Minimum Value: -922337203685477._x000d__x000a_Maximum Value: 922337203685477._x000d__x000a_  " sqref="DJ2:DK2">
      <formula1>-922337203685477</formula1>
      <formula2>922337203685477</formula2>
    </dataValidation>
    <dataValidation type="decimal" allowBlank="1" showInputMessage="1" showErrorMessage="1" errorTitle="Value beyond range" error="Dépenses autres remboursements must be a number from -922337203685477 through 922337203685477." promptTitle="Decimal number" prompt="Minimum Value: -922337203685477._x000d__x000a_Maximum Value: 922337203685477._x000d__x000a_  " sqref="DI2">
      <formula1>-922337203685477</formula1>
      <formula2>922337203685477</formula2>
    </dataValidation>
    <dataValidation type="decimal" allowBlank="1" showInputMessage="1" showErrorMessage="1" errorTitle="Value beyond range" error="Frais de chancellerie must be a number from -922337203685477 through 922337203685477." promptTitle="Decimal number" prompt="Minimum Value: -922337203685477._x000d__x000a_Maximum Value: 922337203685477._x000d__x000a_  " sqref="DH2">
      <formula1>-922337203685477</formula1>
      <formula2>922337203685477</formula2>
    </dataValidation>
    <dataValidation type="decimal" allowBlank="1" showInputMessage="1" showErrorMessage="1" errorTitle="Value beyond range" error="Quêtes commandées par le diocèse pour d'autres must be a number from -922337203685477 through 922337203685477." promptTitle="Decimal number" prompt="Minimum Value: -922337203685477._x000d__x000a_Maximum Value: 922337203685477._x000d__x000a_  " sqref="DG2">
      <formula1>-922337203685477</formula1>
      <formula2>922337203685477</formula2>
    </dataValidation>
    <dataValidation type="decimal" allowBlank="1" showInputMessage="1" showErrorMessage="1" errorTitle="Value beyond range" error="Contribution au diocèse et aux oeuvres diocésaines must be a number from -922337203685477 through 922337203685477." promptTitle="Decimal number" prompt="Minimum Value: -922337203685477._x000d__x000a_Maximum Value: 922337203685477._x000d__x000a_  " sqref="DF2">
      <formula1>-922337203685477</formula1>
      <formula2>922337203685477</formula2>
    </dataValidation>
    <dataValidation type="decimal" allowBlank="1" showInputMessage="1" showErrorMessage="1" errorTitle="Value beyond range" error="Dépenses frais bancaires must be a number from -922337203685477 through 922337203685477." promptTitle="Decimal number" prompt="Minimum Value: -922337203685477._x000d__x000a_Maximum Value: 922337203685477._x000d__x000a_  " sqref="DE2">
      <formula1>-922337203685477</formula1>
      <formula2>922337203685477</formula2>
    </dataValidation>
    <dataValidation type="decimal" allowBlank="1" showInputMessage="1" showErrorMessage="1" errorTitle="Value beyond range" error="Dépenses intérêtes payés must be a number from -922337203685477 through 922337203685477." promptTitle="Decimal number" prompt="Minimum Value: -922337203685477._x000d__x000a_Maximum Value: 922337203685477._x000d__x000a_  " sqref="DD2">
      <formula1>-922337203685477</formula1>
      <formula2>922337203685477</formula2>
    </dataValidation>
    <dataValidation type="decimal" allowBlank="1" showInputMessage="1" showErrorMessage="1" errorTitle="Value beyond range" error="Annexes, assurances feu, vol et responsabilité must be a number from -922337203685477 through 922337203685477." promptTitle="Decimal number" prompt="Minimum Value: -922337203685477._x000d__x000a_Maximum Value: 922337203685477._x000d__x000a_  " sqref="CX2:DC2">
      <formula1>-922337203685477</formula1>
      <formula2>922337203685477</formula2>
    </dataValidation>
    <dataValidation type="decimal" allowBlank="1" showInputMessage="1" showErrorMessage="1" errorTitle="Value beyond range" error="Annexes réparations majeures must be a number from -922337203685477 through 922337203685477." promptTitle="Decimal number" prompt="Minimum Value: -922337203685477._x000d__x000a_Maximum Value: 922337203685477._x000d__x000a_  " sqref="CW2">
      <formula1>-922337203685477</formula1>
      <formula2>922337203685477</formula2>
    </dataValidation>
    <dataValidation type="decimal" allowBlank="1" showInputMessage="1" showErrorMessage="1" errorTitle="Value beyond range" error="Annexes chauffage must be a number from -922337203685477 through 922337203685477." promptTitle="Decimal number" prompt="Minimum Value: -922337203685477._x000d__x000a_Maximum Value: 922337203685477._x000d__x000a_  " sqref="CV2">
      <formula1>-922337203685477</formula1>
      <formula2>922337203685477</formula2>
    </dataValidation>
    <dataValidation type="decimal" allowBlank="1" showInputMessage="1" showErrorMessage="1" errorTitle="Value beyond range" error="Annexes électricité must be a number from -922337203685477 through 922337203685477." promptTitle="Decimal number" prompt="Minimum Value: -922337203685477._x000d__x000a_Maximum Value: 922337203685477._x000d__x000a_  " sqref="CU2">
      <formula1>-922337203685477</formula1>
      <formula2>922337203685477</formula2>
    </dataValidation>
    <dataValidation type="decimal" allowBlank="1" showInputMessage="1" showErrorMessage="1" errorTitle="Value beyond range" error="Annexe, entretien, incluant réparations mineures must be a number from -922337203685477 through 922337203685477." promptTitle="Decimal number" prompt="Minimum Value: -922337203685477._x000d__x000a_Maximum Value: 922337203685477._x000d__x000a_  " sqref="CT2">
      <formula1>-922337203685477</formula1>
      <formula2>922337203685477</formula2>
    </dataValidation>
    <dataValidation type="decimal" allowBlank="1" showInputMessage="1" showErrorMessage="1" errorTitle="Value beyond range" error="Taxes must be a number from -922337203685477 through 922337203685477." promptTitle="Decimal number" prompt="Minimum Value: -922337203685477._x000d__x000a_Maximum Value: 922337203685477._x000d__x000a_  " sqref="CS2">
      <formula1>-922337203685477</formula1>
      <formula2>922337203685477</formula2>
    </dataValidation>
    <dataValidation type="decimal" allowBlank="1" showInputMessage="1" showErrorMessage="1" errorTitle="Value beyond range" error="Assurances feu, vol et responsabilité must be a number from -922337203685477 through 922337203685477." promptTitle="Decimal number" prompt="Minimum Value: -922337203685477._x000d__x000a_Maximum Value: 922337203685477._x000d__x000a_  " sqref="CR2">
      <formula1>-922337203685477</formula1>
      <formula2>922337203685477</formula2>
    </dataValidation>
    <dataValidation type="decimal" allowBlank="1" showInputMessage="1" showErrorMessage="1" errorTitle="Value beyond range" error="Rep majeures (+10,000) financées par paroisse must be a number from -922337203685477 through 922337203685477." promptTitle="Decimal number" prompt="Minimum Value: -922337203685477._x000d__x000a_Maximum Value: 922337203685477._x000d__x000a_  " sqref="CQ2">
      <formula1>-922337203685477</formula1>
      <formula2>922337203685477</formula2>
    </dataValidation>
    <dataValidation type="decimal" allowBlank="1" showInputMessage="1" showErrorMessage="1" errorTitle="Value beyond range" error="Rep majeures (+10,000) en partie financées gouv must be a number from -922337203685477 through 922337203685477." promptTitle="Decimal number" prompt="Minimum Value: -922337203685477._x000d__x000a_Maximum Value: 922337203685477._x000d__x000a_  " sqref="CP2">
      <formula1>-922337203685477</formula1>
      <formula2>922337203685477</formula2>
    </dataValidation>
    <dataValidation type="decimal" allowBlank="1" showInputMessage="1" showErrorMessage="1" errorTitle="Value beyond range" error="Chauffage must be a number from -922337203685477 through 922337203685477." promptTitle="Decimal number" prompt="Minimum Value: -922337203685477._x000d__x000a_Maximum Value: 922337203685477._x000d__x000a_  " sqref="CO2">
      <formula1>-922337203685477</formula1>
      <formula2>922337203685477</formula2>
    </dataValidation>
    <dataValidation type="decimal" allowBlank="1" showInputMessage="1" showErrorMessage="1" errorTitle="Value beyond range" error="Électricité must be a number from -922337203685477 through 922337203685477." promptTitle="Decimal number" prompt="Minimum Value: -922337203685477._x000d__x000a_Maximum Value: 922337203685477._x000d__x000a_  " sqref="CN2">
      <formula1>-922337203685477</formula1>
      <formula2>922337203685477</formula2>
    </dataValidation>
    <dataValidation type="decimal" allowBlank="1" showInputMessage="1" showErrorMessage="1" errorTitle="Value beyond range" error="Entretien (inclue réparations mineures et loyer) must be a number from -922337203685477 through 922337203685477." promptTitle="Decimal number" prompt="Minimum Value: -922337203685477._x000d__x000a_Maximum Value: 922337203685477._x000d__x000a_  " sqref="CM2">
      <formula1>-922337203685477</formula1>
      <formula2>922337203685477</formula2>
    </dataValidation>
    <dataValidation type="decimal" allowBlank="1" showInputMessage="1" showErrorMessage="1" errorTitle="Value beyond range" error="Honoraires professionnels must be a number from -922337203685477 through 922337203685477." promptTitle="Decimal number" prompt="Minimum Value: -922337203685477._x000d__x000a_Maximum Value: 922337203685477._x000d__x000a_  " sqref="CL2">
      <formula1>-922337203685477</formula1>
      <formula2>922337203685477</formula2>
    </dataValidation>
    <dataValidation type="decimal" allowBlank="1" showInputMessage="1" showErrorMessage="1" errorTitle="Value beyond range" error="Téléphone et internet must be a number from -922337203685477 through 922337203685477." promptTitle="Decimal number" prompt="Minimum Value: -922337203685477._x000d__x000a_Maximum Value: 922337203685477._x000d__x000a_  " sqref="CJ2:CK2">
      <formula1>-922337203685477</formula1>
      <formula2>922337203685477</formula2>
    </dataValidation>
    <dataValidation type="decimal" allowBlank="1" showInputMessage="1" showErrorMessage="1" errorTitle="Value beyond range" error="Fourniture de bureau must be a number from -922337203685477 through 922337203685477." promptTitle="Decimal number" prompt="Minimum Value: -922337203685477._x000d__x000a_Maximum Value: 922337203685477._x000d__x000a_  " sqref="CI2">
      <formula1>-922337203685477</formula1>
      <formula2>922337203685477</formula2>
    </dataValidation>
    <dataValidation type="decimal" allowBlank="1" showInputMessage="1" showErrorMessage="1" errorTitle="Value beyond range" error="Cierges must be a number from -922337203685477 through 922337203685477." promptTitle="Decimal number" prompt="Minimum Value: -922337203685477._x000d__x000a_Maximum Value: 922337203685477._x000d__x000a_  " sqref="CH2">
      <formula1>-922337203685477</formula1>
      <formula2>922337203685477</formula2>
    </dataValidation>
    <dataValidation type="decimal" allowBlank="1" showInputMessage="1" showErrorMessage="1" errorTitle="Value beyond range" error="Frais reliés Pastorale sociale must be a number from -922337203685477 through 922337203685477." promptTitle="Decimal number" prompt="Minimum Value: -922337203685477._x000d__x000a_Maximum Value: 922337203685477._x000d__x000a_  " sqref="CG2">
      <formula1>-922337203685477</formula1>
      <formula2>922337203685477</formula2>
    </dataValidation>
    <dataValidation type="decimal" allowBlank="1" showInputMessage="1" showErrorMessage="1" errorTitle="Value beyond range" error="Frais reliés Pastorale de la santé must be a number from -922337203685477 through 922337203685477." promptTitle="Decimal number" prompt="Minimum Value: -922337203685477._x000d__x000a_Maximum Value: 922337203685477._x000d__x000a_  " sqref="CF2">
      <formula1>-922337203685477</formula1>
      <formula2>922337203685477</formula2>
    </dataValidation>
    <dataValidation type="decimal" allowBlank="1" showInputMessage="1" showErrorMessage="1" errorTitle="Value beyond range" error="Frais reliés Éducation à la foi des adultes must be a number from -922337203685477 through 922337203685477." promptTitle="Decimal number" prompt="Minimum Value: -922337203685477._x000d__x000a_Maximum Value: 922337203685477._x000d__x000a_  " sqref="CE2">
      <formula1>-922337203685477</formula1>
      <formula2>922337203685477</formula2>
    </dataValidation>
    <dataValidation type="decimal" allowBlank="1" showInputMessage="1" showErrorMessage="1" errorTitle="Value beyond range" error="Frais reliés aux activités en pastorale jeunnesse must be a number from -922337203685477 through 922337203685477." promptTitle="Decimal number" prompt="Minimum Value: -922337203685477._x000d__x000a_Maximum Value: 922337203685477._x000d__x000a_  " sqref="CD2">
      <formula1>-922337203685477</formula1>
      <formula2>922337203685477</formula2>
    </dataValidation>
    <dataValidation type="decimal" allowBlank="1" showInputMessage="1" showErrorMessage="1" errorTitle="Value beyond range" error="Frais reliés Éducation à la foi des 0-12 ans must be a number from -922337203685477 through 922337203685477." promptTitle="Decimal number" prompt="Minimum Value: -922337203685477._x000d__x000a_Maximum Value: 922337203685477._x000d__x000a_  " sqref="CC2">
      <formula1>-922337203685477</formula1>
      <formula2>922337203685477</formula2>
    </dataValidation>
    <dataValidation type="decimal" allowBlank="1" showInputMessage="1" showErrorMessage="1" errorTitle="Value beyond range" error="Frais pour le culte must be a number from -922337203685477 through 922337203685477." promptTitle="Decimal number" prompt="Minimum Value: -922337203685477._x000d__x000a_Maximum Value: 922337203685477._x000d__x000a_  " sqref="CB2">
      <formula1>-922337203685477</formula1>
      <formula2>922337203685477</formula2>
    </dataValidation>
    <dataValidation type="decimal" allowBlank="1" showInputMessage="1" showErrorMessage="1" errorTitle="Value beyond range" error="Logement must be a number from -922337203685477 through 922337203685477." promptTitle="Decimal number" prompt="Minimum Value: -922337203685477._x000d__x000a_Maximum Value: 922337203685477._x000d__x000a_  " sqref="CA2">
      <formula1>-922337203685477</formula1>
      <formula2>922337203685477</formula2>
    </dataValidation>
    <dataValidation type="decimal" allowBlank="1" showInputMessage="1" showErrorMessage="1" errorTitle="Value beyond range" error="Nourriture must be a number from -922337203685477 through 922337203685477." promptTitle="Decimal number" prompt="Minimum Value: -922337203685477._x000d__x000a_Maximum Value: 922337203685477._x000d__x000a_  " sqref="BZ2">
      <formula1>-922337203685477</formula1>
      <formula2>922337203685477</formula2>
    </dataValidation>
    <dataValidation type="decimal" allowBlank="1" showInputMessage="1" showErrorMessage="1" errorTitle="Value beyond range" error="Offrandes de messe aux prêtres must be a number from -922337203685477 through 922337203685477." promptTitle="Decimal number" prompt="Minimum Value: -922337203685477._x000d__x000a_Maximum Value: 922337203685477._x000d__x000a_  " sqref="BY2">
      <formula1>-922337203685477</formula1>
      <formula2>922337203685477</formula2>
    </dataValidation>
    <dataValidation type="decimal" allowBlank="1" showInputMessage="1" showErrorMessage="1" errorTitle="Value beyond range" error="Ministère occasionnel (conférencier, prédicateur) must be a number from -922337203685477 through 922337203685477." promptTitle="Decimal number" prompt="Minimum Value: -922337203685477._x000d__x000a_Maximum Value: 922337203685477._x000d__x000a_  " sqref="BX2">
      <formula1>-922337203685477</formula1>
      <formula2>922337203685477</formula2>
    </dataValidation>
    <dataValidation type="decimal" allowBlank="1" showInputMessage="1" showErrorMessage="1" errorTitle="Value beyond range" error="Formation continue du personnel must be a number from -922337203685477 through 922337203685477." promptTitle="Decimal number" prompt="Minimum Value: -922337203685477._x000d__x000a_Maximum Value: 922337203685477._x000d__x000a_  " sqref="BW2">
      <formula1>-922337203685477</formula1>
      <formula2>922337203685477</formula2>
    </dataValidation>
    <dataValidation type="decimal" allowBlank="1" showInputMessage="1" showErrorMessage="1" errorTitle="Value beyond range" error="Avantages sociaux - part employeur (détail) must be a number from -922337203685477 through 922337203685477." promptTitle="Decimal number" prompt="Minimum Value: -922337203685477._x000d__x000a_Maximum Value: 922337203685477._x000d__x000a_  " sqref="BV2">
      <formula1>-922337203685477</formula1>
      <formula2>922337203685477</formula2>
    </dataValidation>
    <dataValidation type="decimal" allowBlank="1" showInputMessage="1" showErrorMessage="1" errorTitle="Value beyond range" error="Remboursement salaires au diocèse ou paroisses must be a number from -922337203685477 through 922337203685477." promptTitle="Decimal number" prompt="Minimum Value: -922337203685477._x000d__x000a_Maximum Value: 922337203685477._x000d__x000a_  " sqref="BT2:BU2">
      <formula1>-922337203685477</formula1>
      <formula2>922337203685477</formula2>
    </dataValidation>
    <dataValidation type="decimal" allowBlank="1" showInputMessage="1" showErrorMessage="1" errorTitle="Value beyond range" error="Salaires bruts (joindre le détail) must be a number from -922337203685477 through 922337203685477." promptTitle="Decimal number" prompt="Minimum Value: -922337203685477._x000d__x000a_Maximum Value: 922337203685477._x000d__x000a_  " sqref="BS2">
      <formula1>-922337203685477</formula1>
      <formula2>922337203685477</formula2>
    </dataValidation>
    <dataValidation type="decimal" allowBlank="1" showInputMessage="1" showErrorMessage="1" errorTitle="Value beyond range" error="Divers (annexer une liste) must be a number from -922337203685477 through 922337203685477." promptTitle="Decimal number" prompt="Minimum Value: -922337203685477._x000d__x000a_Maximum Value: 922337203685477._x000d__x000a_  " sqref="BR2">
      <formula1>-922337203685477</formula1>
      <formula2>922337203685477</formula2>
    </dataValidation>
    <dataValidation type="decimal" allowBlank="1" showInputMessage="1" showErrorMessage="1" errorTitle="Value beyond range" error="Subv gouv: Fondation du patrimoine religieux du QC must be a number from -922337203685477 through 922337203685477." promptTitle="Decimal number" prompt="Minimum Value: -922337203685477._x000d__x000a_Maximum Value: 922337203685477._x000d__x000a_  " sqref="BQ2">
      <formula1>-922337203685477</formula1>
      <formula2>922337203685477</formula2>
    </dataValidation>
    <dataValidation type="decimal" allowBlank="1" showInputMessage="1" showErrorMessage="1" errorTitle="Value beyond range" error="Remb de salaire par le cimetière (joindre details) must be a number from -922337203685477 through 922337203685477." promptTitle="Decimal number" prompt="Minimum Value: -922337203685477._x000d__x000a_Maximum Value: 922337203685477._x000d__x000a_  " sqref="BP2">
      <formula1>-922337203685477</formula1>
      <formula2>922337203685477</formula2>
    </dataValidation>
    <dataValidation type="decimal" allowBlank="1" showInputMessage="1" showErrorMessage="1" errorTitle="Value beyond range" error="Remboursement de salaire (joindre le détail) must be a number from -922337203685477 through 922337203685477." promptTitle="Decimal number" prompt="Minimum Value: -922337203685477._x000d__x000a_Maximum Value: 922337203685477._x000d__x000a_  " sqref="BO2">
      <formula1>-922337203685477</formula1>
      <formula2>922337203685477</formula2>
    </dataValidation>
    <dataValidation type="decimal" allowBlank="1" showInputMessage="1" showErrorMessage="1" errorTitle="Value beyond range" error="Subv salaires Oeuvre Voc. Diocesan Priesthood Mont must be a number from -922337203685477 through 922337203685477." promptTitle="Decimal number" prompt="Minimum Value: -922337203685477._x000d__x000a_Maximum Value: 922337203685477._x000d__x000a_  " sqref="BM2:BN2">
      <formula1>-922337203685477</formula1>
      <formula2>922337203685477</formula2>
    </dataValidation>
    <dataValidation type="decimal" allowBlank="1" showInputMessage="1" showErrorMessage="1" errorTitle="Value beyond range" error="Contribution du diocèse pour les R.S.E. / agp must be a number from -922337203685477 through 922337203685477." promptTitle="Decimal number" prompt="Minimum Value: -922337203685477._x000d__x000a_Maximum Value: 922337203685477._x000d__x000a_  " sqref="BL2">
      <formula1>-922337203685477</formula1>
      <formula2>922337203685477</formula2>
    </dataValidation>
    <dataValidation type="decimal" allowBlank="1" showInputMessage="1" showErrorMessage="1" errorTitle="Value beyond range" error="Subventions gouvernementales reliées aux salaires must be a number from -922337203685477 through 922337203685477." promptTitle="Decimal number" prompt="Minimum Value: -922337203685477._x000d__x000a_Maximum Value: 922337203685477._x000d__x000a_  " sqref="BK2">
      <formula1>-922337203685477</formula1>
      <formula2>922337203685477</formula2>
    </dataValidation>
    <dataValidation type="decimal" allowBlank="1" showInputMessage="1" showErrorMessage="1" errorTitle="Value beyond range" error="Revenus des petits cimetières must be a number from -922337203685477 through 922337203685477." promptTitle="Decimal number" prompt="Minimum Value: -922337203685477._x000d__x000a_Maximum Value: 922337203685477._x000d__x000a_  " sqref="BI2:BJ2">
      <formula1>-922337203685477</formula1>
      <formula2>922337203685477</formula2>
    </dataValidation>
    <dataValidation type="decimal" allowBlank="1" showInputMessage="1" showErrorMessage="1" errorTitle="Value beyond range" error="Cimetière (contribution au Fonds Général) must be a number from -922337203685477 through 922337203685477." promptTitle="Decimal number" prompt="Minimum Value: -922337203685477._x000d__x000a_Maximum Value: 922337203685477._x000d__x000a_  " sqref="BH2">
      <formula1>-922337203685477</formula1>
      <formula2>922337203685477</formula2>
    </dataValidation>
    <dataValidation type="decimal" allowBlank="1" showInputMessage="1" showErrorMessage="1" errorTitle="Value beyond range" error="Intérêts perçus must be a number from -922337203685477 through 922337203685477." promptTitle="Decimal number" prompt="Minimum Value: -922337203685477._x000d__x000a_Maximum Value: 922337203685477._x000d__x000a_  " sqref="BF2:BG2">
      <formula1>-922337203685477</formula1>
      <formula2>922337203685477</formula2>
    </dataValidation>
    <dataValidation type="decimal" allowBlank="1" showInputMessage="1" showErrorMessage="1" errorTitle="Value beyond range" error="Autres (revenus) must be a number from -922337203685477 through 922337203685477." promptTitle="Decimal number" prompt="Minimum Value: -922337203685477._x000d__x000a_Maximum Value: 922337203685477._x000d__x000a_  " sqref="BE2">
      <formula1>-922337203685477</formula1>
      <formula2>922337203685477</formula2>
    </dataValidation>
    <dataValidation type="decimal" allowBlank="1" showInputMessage="1" showErrorMessage="1" errorTitle="Value beyond range" error="Bazar must be a number from -922337203685477 through 922337203685477." promptTitle="Decimal number" prompt="Minimum Value: -922337203685477._x000d__x000a_Maximum Value: 922337203685477._x000d__x000a_  " sqref="BD2">
      <formula1>-922337203685477</formula1>
      <formula2>922337203685477</formula2>
    </dataValidation>
    <dataValidation type="decimal" allowBlank="1" showInputMessage="1" showErrorMessage="1" errorTitle="Value beyond range" error="Restaurant must be a number from -922337203685477 through 922337203685477." promptTitle="Decimal number" prompt="Minimum Value: -922337203685477._x000d__x000a_Maximum Value: 922337203685477._x000d__x000a_  " sqref="BC2">
      <formula1>-922337203685477</formula1>
      <formula2>922337203685477</formula2>
    </dataValidation>
    <dataValidation type="decimal" allowBlank="1" showInputMessage="1" showErrorMessage="1" errorTitle="Value beyond range" error="Bingo must be a number from -922337203685477 through 922337203685477." promptTitle="Decimal number" prompt="Minimum Value: -922337203685477._x000d__x000a_Maximum Value: 922337203685477._x000d__x000a_  " sqref="BB2">
      <formula1>-922337203685477</formula1>
      <formula2>922337203685477</formula2>
    </dataValidation>
    <dataValidation type="decimal" allowBlank="1" showInputMessage="1" showErrorMessage="1" errorTitle="Value beyond range" error="Pension et logement de résidents et/ou clergé must be a number from -922337203685477 through 922337203685477." promptTitle="Decimal number" prompt="Minimum Value: -922337203685477._x000d__x000a_Maximum Value: 922337203685477._x000d__x000a_  " sqref="BA2">
      <formula1>-922337203685477</formula1>
      <formula2>922337203685477</formula2>
    </dataValidation>
    <dataValidation type="decimal" allowBlank="1" showInputMessage="1" showErrorMessage="1" errorTitle="Value beyond range" error="Locations à long terme (presbytère, église...) must be a number from -922337203685477 through 922337203685477." promptTitle="Decimal number" prompt="Minimum Value: -922337203685477._x000d__x000a_Maximum Value: 922337203685477._x000d__x000a_  " sqref="AZ2">
      <formula1>-922337203685477</formula1>
      <formula2>922337203685477</formula2>
    </dataValidation>
    <dataValidation type="decimal" allowBlank="1" showInputMessage="1" showErrorMessage="1" errorTitle="Value beyond range" error="Locations à court terme (salles ...) must be a number from -922337203685477 through 922337203685477." promptTitle="Decimal number" prompt="Minimum Value: -922337203685477._x000d__x000a_Maximum Value: 922337203685477._x000d__x000a_  " sqref="AY2">
      <formula1>-922337203685477</formula1>
      <formula2>922337203685477</formula2>
    </dataValidation>
    <dataValidation type="decimal" allowBlank="1" showInputMessage="1" showErrorMessage="1" errorTitle="Value beyond range" error="Autres revenus de nature religieuse (Prions...) must be a number from -922337203685477 through 922337203685477." promptTitle="Decimal number" prompt="Minimum Value: -922337203685477._x000d__x000a_Maximum Value: 922337203685477._x000d__x000a_  " sqref="AX2">
      <formula1>-922337203685477</formula1>
      <formula2>922337203685477</formula2>
    </dataValidation>
    <dataValidation type="decimal" allowBlank="1" showInputMessage="1" showErrorMessage="1" errorTitle="Value beyond range" error="Contributions Pastorale sociale must be a number from -922337203685477 through 922337203685477." promptTitle="Decimal number" prompt="Minimum Value: -922337203685477._x000d__x000a_Maximum Value: 922337203685477._x000d__x000a_  " sqref="AW2">
      <formula1>-922337203685477</formula1>
      <formula2>922337203685477</formula2>
    </dataValidation>
    <dataValidation type="decimal" allowBlank="1" showInputMessage="1" showErrorMessage="1" errorTitle="Value beyond range" error="Contributions Pastorale de la santé must be a number from -922337203685477 through 922337203685477." promptTitle="Decimal number" prompt="Minimum Value: -922337203685477._x000d__x000a_Maximum Value: 922337203685477._x000d__x000a_  " sqref="AV2">
      <formula1>-922337203685477</formula1>
      <formula2>922337203685477</formula2>
    </dataValidation>
    <dataValidation type="decimal" allowBlank="1" showInputMessage="1" showErrorMessage="1" errorTitle="Value beyond range" error="Contributions Éducation à la foi des adultes must be a number from -922337203685477 through 922337203685477." promptTitle="Decimal number" prompt="Minimum Value: -922337203685477._x000d__x000a_Maximum Value: 922337203685477._x000d__x000a_  " sqref="AU2">
      <formula1>-922337203685477</formula1>
      <formula2>922337203685477</formula2>
    </dataValidation>
    <dataValidation type="decimal" allowBlank="1" showInputMessage="1" showErrorMessage="1" errorTitle="Value beyond range" error="Contributions Pastorale jeunesse must be a number from -922337203685477 through 922337203685477." promptTitle="Decimal number" prompt="Minimum Value: -922337203685477._x000d__x000a_Maximum Value: 922337203685477._x000d__x000a_  " sqref="AT2">
      <formula1>-922337203685477</formula1>
      <formula2>922337203685477</formula2>
    </dataValidation>
    <dataValidation type="decimal" allowBlank="1" showInputMessage="1" showErrorMessage="1" errorTitle="Value beyond range" error="Contributions Éducation à la foi des 0-12 ans must be a number from -922337203685477 through 922337203685477." promptTitle="Decimal number" prompt="Minimum Value: -922337203685477._x000d__x000a_Maximum Value: 922337203685477._x000d__x000a_  " sqref="AS2">
      <formula1>-922337203685477</formula1>
      <formula2>922337203685477</formula2>
    </dataValidation>
    <dataValidation type="decimal" allowBlank="1" showInputMessage="1" showErrorMessage="1" errorTitle="Value beyond range" error="Luminaires must be a number from -922337203685477 through 922337203685477." promptTitle="Decimal number" prompt="Minimum Value: -922337203685477._x000d__x000a_Maximum Value: 922337203685477._x000d__x000a_  " sqref="AR2">
      <formula1>-922337203685477</formula1>
      <formula2>922337203685477</formula2>
    </dataValidation>
    <dataValidation type="decimal" allowBlank="1" showInputMessage="1" showErrorMessage="1" errorTitle="Value beyond range" error="Funérailles must be a number from -922337203685477 through 922337203685477." promptTitle="Decimal number" prompt="Minimum Value: -922337203685477._x000d__x000a_Maximum Value: 922337203685477._x000d__x000a_  " sqref="AQ2">
      <formula1>-922337203685477</formula1>
      <formula2>922337203685477</formula2>
    </dataValidation>
    <dataValidation type="decimal" allowBlank="1" showInputMessage="1" showErrorMessage="1" errorTitle="Value beyond range" error="Mariages must be a number from -922337203685477 through 922337203685477." promptTitle="Decimal number" prompt="Minimum Value: -922337203685477._x000d__x000a_Maximum Value: 922337203685477._x000d__x000a_  " sqref="AP2">
      <formula1>-922337203685477</formula1>
      <formula2>922337203685477</formula2>
    </dataValidation>
    <dataValidation type="decimal" allowBlank="1" showInputMessage="1" showErrorMessage="1" errorTitle="Value beyond range" error="Messes annoncées must be a number from -922337203685477 through 922337203685477." promptTitle="Decimal number" prompt="Minimum Value: -922337203685477._x000d__x000a_Maximum Value: 922337203685477._x000d__x000a_  " sqref="AO2">
      <formula1>-922337203685477</formula1>
      <formula2>922337203685477</formula2>
    </dataValidation>
    <dataValidation type="decimal" allowBlank="1" showInputMessage="1" showErrorMessage="1" errorTitle="Value beyond range" error="Dons - Souscriptions must be a number from -922337203685477 through 922337203685477." promptTitle="Decimal number" prompt="Minimum Value: -922337203685477._x000d__x000a_Maximum Value: 922337203685477._x000d__x000a_  " sqref="AN2">
      <formula1>-922337203685477</formula1>
      <formula2>922337203685477</formula2>
    </dataValidation>
    <dataValidation type="decimal" allowBlank="1" showInputMessage="1" showErrorMessage="1" errorTitle="Value beyond range" error="Dîme et Offrande annuelle must be a number from -922337203685477 through 922337203685477." promptTitle="Decimal number" prompt="Minimum Value: -922337203685477._x000d__x000a_Maximum Value: 922337203685477._x000d__x000a_  " sqref="AM2">
      <formula1>-922337203685477</formula1>
      <formula2>922337203685477</formula2>
    </dataValidation>
    <dataValidation type="decimal" allowBlank="1" showInputMessage="1" showErrorMessage="1" errorTitle="Value beyond range" error="Quêtes commandées par le diocèse pour d'autres org must be a number from -922337203685477 through 922337203685477." promptTitle="Decimal number" prompt="Minimum Value: -922337203685477._x000d__x000a_Maximum Value: 922337203685477._x000d__x000a_  " sqref="AL2">
      <formula1>-922337203685477</formula1>
      <formula2>922337203685477</formula2>
    </dataValidation>
    <dataValidation type="decimal" allowBlank="1" showInputMessage="1" showErrorMessage="1" errorTitle="Value beyond range" error="Quêtes pour la paroisse must be a number from -922337203685477 through 922337203685477." promptTitle="Decimal number" prompt="Minimum Value: -922337203685477._x000d__x000a_Maximum Value: 922337203685477._x000d__x000a_  " sqref="AK2">
      <formula1>-922337203685477</formula1>
      <formula2>922337203685477</formula2>
    </dataValidation>
    <dataValidation type="decimal" allowBlank="1" showInputMessage="1" showErrorMessage="1" errorTitle="Value beyond range" error="Balance 1er janvier must be a number from -922337203685477 through 922337203685477." promptTitle="Decimal number" prompt="Minimum Value: -922337203685477._x000d__x000a_Maximum Value: 922337203685477._x000d__x000a_  " sqref="AI2:AJ2">
      <formula1>-922337203685477</formula1>
      <formula2>922337203685477</formula2>
    </dataValidation>
    <dataValidation type="decimal" allowBlank="1" showInputMessage="1" showErrorMessage="1" errorTitle="Value beyond range" error="Comptes à payer must be a number from -922337203685477 through 922337203685477." promptTitle="Decimal number" prompt="Minimum Value: -922337203685477._x000d__x000a_Maximum Value: 922337203685477._x000d__x000a_  " sqref="AB2">
      <formula1>-922337203685477</formula1>
      <formula2>922337203685477</formula2>
    </dataValidation>
    <dataValidation type="decimal" allowBlank="1" showInputMessage="1" showErrorMessage="1" errorTitle="Value beyond range" error="Emprunts du Fonds d'entraide... - court terme must be a number from -922337203685477 through 922337203685477." promptTitle="Decimal number" prompt="Minimum Value: -922337203685477._x000d__x000a_Maximum Value: 922337203685477._x000d__x000a_  " sqref="Y2:AA2">
      <formula1>-922337203685477</formula1>
      <formula2>922337203685477</formula2>
    </dataValidation>
    <dataValidation type="decimal" allowBlank="1" showInputMessage="1" showErrorMessage="1" errorTitle="Value beyond range" error="Emprunt d'une institution financière (incluant mar must be a number from -922337203685477 through 922337203685477." promptTitle="Decimal number" prompt="Minimum Value: -922337203685477._x000d__x000a_Maximum Value: 922337203685477._x000d__x000a_  " sqref="X2">
      <formula1>-922337203685477</formula1>
      <formula2>922337203685477</formula2>
    </dataValidation>
    <dataValidation type="decimal" allowBlank="1" showInputMessage="1" showErrorMessage="1" errorTitle="Value beyond range" error="moins : Amortissement cumulé must be a number from -922337203685477 through 922337203685477." promptTitle="Decimal number" prompt="Minimum Value: -922337203685477._x000d__x000a_Maximum Value: 922337203685477._x000d__x000a_  " sqref="W2 AC2:AH2">
      <formula1>-922337203685477</formula1>
      <formula2>922337203685477</formula2>
    </dataValidation>
    <dataValidation type="decimal" allowBlank="1" showInputMessage="1" showErrorMessage="1" errorTitle="Value beyond range" error="Autres must be a number from -922337203685477 through 922337203685477." promptTitle="Decimal number" prompt="Minimum Value: -922337203685477._x000d__x000a_Maximum Value: 922337203685477._x000d__x000a_  " sqref="V2">
      <formula1>-922337203685477</formula1>
      <formula2>922337203685477</formula2>
    </dataValidation>
    <dataValidation type="decimal" allowBlank="1" showInputMessage="1" showErrorMessage="1" errorTitle="Value beyond range" error="Outillage d'entretien must be a number from -922337203685477 through 922337203685477." promptTitle="Decimal number" prompt="Minimum Value: -922337203685477._x000d__x000a_Maximum Value: 922337203685477._x000d__x000a_  " sqref="T2:U2">
      <formula1>-922337203685477</formula1>
      <formula2>922337203685477</formula2>
    </dataValidation>
    <dataValidation type="decimal" allowBlank="1" showInputMessage="1" showErrorMessage="1" errorTitle="Value beyond range" error="Orgues et cloches must be a number from -922337203685477 through 922337203685477." promptTitle="Decimal number" prompt="Minimum Value: -922337203685477._x000d__x000a_Maximum Value: 922337203685477._x000d__x000a_  " sqref="S2">
      <formula1>-922337203685477</formula1>
      <formula2>922337203685477</formula2>
    </dataValidation>
    <dataValidation type="decimal" allowBlank="1" showInputMessage="1" showErrorMessage="1" errorTitle="Value beyond range" error="Ammeublement :  Presbytère  et autres immeubles must be a number from -922337203685477 through 922337203685477." promptTitle="Decimal number" prompt="Minimum Value: -922337203685477._x000d__x000a_Maximum Value: 922337203685477._x000d__x000a_  " sqref="R2">
      <formula1>-922337203685477</formula1>
      <formula2>922337203685477</formula2>
    </dataValidation>
    <dataValidation type="decimal" allowBlank="1" showInputMessage="1" showErrorMessage="1" errorTitle="Value beyond range" error="Ameublement :  Église must be a number from -922337203685477 through 922337203685477." promptTitle="Decimal number" prompt="Minimum Value: -922337203685477._x000d__x000a_Maximum Value: 922337203685477._x000d__x000a_  " sqref="Q2">
      <formula1>-922337203685477</formula1>
      <formula2>922337203685477</formula2>
    </dataValidation>
    <dataValidation type="decimal" allowBlank="1" showInputMessage="1" showErrorMessage="1" errorTitle="Value beyond range" error="Bâtiment : Presbytère et autres must be a number from -922337203685477 through 922337203685477." promptTitle="Decimal number" prompt="Minimum Value: -922337203685477._x000d__x000a_Maximum Value: 922337203685477._x000d__x000a_  " sqref="P2">
      <formula1>-922337203685477</formula1>
      <formula2>922337203685477</formula2>
    </dataValidation>
    <dataValidation type="decimal" allowBlank="1" showInputMessage="1" showErrorMessage="1" errorTitle="Value beyond range" error="Bâtiments :  Église must be a number from -922337203685477 through 922337203685477." promptTitle="Decimal number" prompt="Minimum Value: -922337203685477._x000d__x000a_Maximum Value: 922337203685477._x000d__x000a_  " sqref="O2">
      <formula1>-922337203685477</formula1>
      <formula2>922337203685477</formula2>
    </dataValidation>
    <dataValidation type="decimal" allowBlank="1" showInputMessage="1" showErrorMessage="1" errorTitle="Value beyond range" error="Terrain must be a number from -922337203685477 through 922337203685477." promptTitle="Decimal number" prompt="Minimum Value: -922337203685477._x000d__x000a_Maximum Value: 922337203685477._x000d__x000a_  " sqref="N2">
      <formula1>-922337203685477</formula1>
      <formula2>922337203685477</formula2>
    </dataValidation>
    <dataValidation type="decimal" allowBlank="1" showInputMessage="1" showErrorMessage="1" errorTitle="Value beyond range" error="Autres (si requis) must be a number from -922337203685477 through 922337203685477." promptTitle="Decimal number" prompt="Minimum Value: -922337203685477._x000d__x000a_Maximum Value: 922337203685477._x000d__x000a_  " sqref="M2">
      <formula1>-922337203685477</formula1>
      <formula2>922337203685477</formula2>
    </dataValidation>
    <dataValidation type="decimal" allowBlank="1" showInputMessage="1" showErrorMessage="1" errorTitle="Value beyond range" error="Autres placements must be a number from -922337203685477 through 922337203685477." promptTitle="Decimal number" prompt="Minimum Value: -922337203685477._x000d__x000a_Maximum Value: 922337203685477._x000d__x000a_  " sqref="L2">
      <formula1>-922337203685477</formula1>
      <formula2>922337203685477</formula2>
    </dataValidation>
    <dataValidation type="decimal" allowBlank="1" showInputMessage="1" showErrorMessage="1" errorTitle="Value beyond range" error="Certificats de dépôts must be a number from -922337203685477 through 922337203685477." promptTitle="Decimal number" prompt="Minimum Value: -922337203685477._x000d__x000a_Maximum Value: 922337203685477._x000d__x000a_  " sqref="K2">
      <formula1>-922337203685477</formula1>
      <formula2>922337203685477</formula2>
    </dataValidation>
    <dataValidation type="decimal" allowBlank="1" showInputMessage="1" showErrorMessage="1" errorTitle="Value beyond range" error="Obligations must be a number from -922337203685477 through 922337203685477." promptTitle="Decimal number" prompt="Minimum Value: -922337203685477._x000d__x000a_Maximum Value: 922337203685477._x000d__x000a_  " sqref="J2">
      <formula1>-922337203685477</formula1>
      <formula2>922337203685477</formula2>
    </dataValidation>
    <dataValidation type="decimal" allowBlank="1" showInputMessage="1" showErrorMessage="1" errorTitle="Value beyond range" error="Autres (spécifier) must be a number from -922337203685477 through 922337203685477." promptTitle="Decimal number" prompt="Minimum Value: -922337203685477._x000d__x000a_Maximum Value: 922337203685477._x000d__x000a_  " sqref="I2">
      <formula1>-922337203685477</formula1>
      <formula2>922337203685477</formula2>
    </dataValidation>
    <dataValidation type="decimal" allowBlank="1" showInputMessage="1" showErrorMessage="1" errorTitle="Value beyond range" error="TVQ à recevoir must be a number from -922337203685477 through 922337203685477." promptTitle="Decimal number" prompt="Minimum Value: -922337203685477._x000d__x000a_Maximum Value: 922337203685477._x000d__x000a_  " sqref="G2:H2">
      <formula1>-922337203685477</formula1>
      <formula2>922337203685477</formula2>
    </dataValidation>
    <dataValidation type="decimal" allowBlank="1" showInputMessage="1" showErrorMessage="1" errorTitle="Value beyond range" error="TPS à recevoir must be a number from -922337203685477 through 922337203685477." promptTitle="Decimal number" prompt="Minimum Value: -922337203685477._x000d__x000a_Maximum Value: 922337203685477._x000d__x000a_  " sqref="F2">
      <formula1>-922337203685477</formula1>
      <formula2>922337203685477</formula2>
    </dataValidation>
    <dataValidation type="decimal" allowBlank="1" showInputMessage="1" showErrorMessage="1" errorTitle="Value beyond range" error="Comptes à recevoir must be a number from -922337203685477 through 922337203685477." promptTitle="Decimal number" prompt="Minimum Value: -922337203685477._x000d__x000a_Maximum Value: 922337203685477._x000d__x000a_  " sqref="E2">
      <formula1>-922337203685477</formula1>
      <formula2>922337203685477</formula2>
    </dataValidation>
    <dataValidation type="decimal" allowBlank="1" showInputMessage="1" showErrorMessage="1" errorTitle="Value beyond range" error="Autres comptes de banques must be a number from -922337203685477 through 922337203685477." promptTitle="Decimal number" prompt="Minimum Value: -922337203685477._x000d__x000a_Maximum Value: 922337203685477._x000d__x000a_  " sqref="D2">
      <formula1>-922337203685477</formula1>
      <formula2>922337203685477</formula2>
    </dataValidation>
    <dataValidation type="decimal" allowBlank="1" showInputMessage="1" showErrorMessage="1" errorTitle="Value beyond range" error="Compte de messes must be a number from -922337203685477 through 922337203685477." promptTitle="Decimal number" prompt="Minimum Value: -922337203685477._x000d__x000a_Maximum Value: 922337203685477._x000d__x000a_  " sqref="C2">
      <formula1>-922337203685477</formula1>
      <formula2>922337203685477</formula2>
    </dataValidation>
    <dataValidation type="decimal" allowBlank="1" showInputMessage="1" showErrorMessage="1" errorTitle="Value beyond range" error="Caisse et banque must be a number from -922337203685477 through 922337203685477." promptTitle="Decimal number" prompt="Minimum Value: -922337203685477._x000d__x000a_Maximum Value: 922337203685477._x000d__x000a_  " sqref="A2:B2">
      <formula1>-922337203685477</formula1>
      <formula2>922337203685477</formula2>
    </dataValidation>
  </dataValidation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C52"/>
  <sheetViews>
    <sheetView tabSelected="1" zoomScaleNormal="100" workbookViewId="0">
      <selection activeCell="E12" sqref="E12:I12"/>
    </sheetView>
  </sheetViews>
  <sheetFormatPr baseColWidth="10" defaultColWidth="9.109375" defaultRowHeight="15" customHeight="1"/>
  <cols>
    <col min="1" max="1" width="2.6640625" style="79" customWidth="1"/>
    <col min="2" max="2" width="12.88671875" style="79" customWidth="1"/>
    <col min="3" max="3" width="11.109375" style="79" customWidth="1"/>
    <col min="4" max="4" width="12.5546875" style="79" customWidth="1"/>
    <col min="5" max="5" width="2.6640625" style="79" customWidth="1"/>
    <col min="6" max="6" width="3.6640625" style="79" customWidth="1"/>
    <col min="7" max="7" width="3.109375" style="79" customWidth="1"/>
    <col min="8" max="8" width="9" style="79" customWidth="1"/>
    <col min="9" max="9" width="13.88671875" style="79" customWidth="1"/>
    <col min="10" max="10" width="17.33203125" style="79" customWidth="1"/>
    <col min="11" max="11" width="2.5546875" style="79" customWidth="1"/>
    <col min="12" max="12" width="8.88671875" style="79" customWidth="1"/>
    <col min="13" max="16384" width="9.109375" style="79"/>
  </cols>
  <sheetData>
    <row r="1" spans="1:29" ht="27" customHeight="1" thickTop="1">
      <c r="A1" s="675" t="s">
        <v>17</v>
      </c>
      <c r="B1" s="676"/>
      <c r="C1" s="676"/>
      <c r="D1" s="676"/>
      <c r="E1" s="676"/>
      <c r="F1" s="676"/>
      <c r="G1" s="676"/>
      <c r="H1" s="676"/>
      <c r="I1" s="676"/>
      <c r="J1" s="676"/>
      <c r="K1" s="676"/>
      <c r="L1" s="677"/>
      <c r="M1" s="78"/>
      <c r="N1" s="78"/>
      <c r="O1" s="78"/>
      <c r="P1" s="78"/>
      <c r="Q1" s="78"/>
      <c r="R1" s="78"/>
      <c r="S1" s="78"/>
      <c r="T1" s="78"/>
      <c r="U1" s="78"/>
      <c r="V1" s="78"/>
      <c r="W1" s="78"/>
      <c r="X1" s="78"/>
      <c r="Y1" s="78"/>
      <c r="Z1" s="78"/>
      <c r="AA1" s="78"/>
      <c r="AB1" s="78"/>
      <c r="AC1" s="78"/>
    </row>
    <row r="2" spans="1:29" ht="12" customHeight="1">
      <c r="A2" s="678" t="s">
        <v>219</v>
      </c>
      <c r="B2" s="679"/>
      <c r="C2" s="679"/>
      <c r="D2" s="679"/>
      <c r="E2" s="679"/>
      <c r="F2" s="679"/>
      <c r="G2" s="679"/>
      <c r="H2" s="679"/>
      <c r="I2" s="679"/>
      <c r="J2" s="679"/>
      <c r="K2" s="679"/>
      <c r="L2" s="680"/>
      <c r="M2" s="80"/>
      <c r="N2" s="80"/>
      <c r="O2" s="80"/>
      <c r="P2" s="80"/>
      <c r="Q2" s="80"/>
      <c r="R2" s="80"/>
      <c r="S2" s="80"/>
      <c r="T2" s="80"/>
      <c r="U2" s="80"/>
      <c r="V2" s="80"/>
      <c r="W2" s="80"/>
      <c r="X2" s="80"/>
      <c r="Y2" s="80"/>
      <c r="Z2" s="80"/>
      <c r="AA2" s="80"/>
      <c r="AB2" s="80"/>
      <c r="AC2" s="80"/>
    </row>
    <row r="3" spans="1:29" ht="15" customHeight="1">
      <c r="A3" s="681" t="s">
        <v>35</v>
      </c>
      <c r="B3" s="682"/>
      <c r="C3" s="682"/>
      <c r="D3" s="682"/>
      <c r="E3" s="682"/>
      <c r="F3" s="682"/>
      <c r="G3" s="682"/>
      <c r="H3" s="682"/>
      <c r="I3" s="682"/>
      <c r="J3" s="682"/>
      <c r="K3" s="682"/>
      <c r="L3" s="683"/>
      <c r="M3" s="81"/>
      <c r="N3" s="81"/>
      <c r="O3" s="81"/>
      <c r="P3" s="81"/>
      <c r="Q3" s="81"/>
      <c r="R3" s="81"/>
      <c r="S3" s="81"/>
      <c r="T3" s="81"/>
      <c r="U3" s="81"/>
      <c r="V3" s="81"/>
      <c r="W3" s="81"/>
      <c r="X3" s="81"/>
      <c r="Y3" s="81"/>
      <c r="Z3" s="81"/>
      <c r="AA3" s="81"/>
      <c r="AB3" s="81"/>
      <c r="AC3" s="81"/>
    </row>
    <row r="4" spans="1:29" ht="23.25" customHeight="1">
      <c r="A4" s="655"/>
      <c r="B4" s="656"/>
      <c r="C4" s="656"/>
      <c r="D4" s="656"/>
      <c r="E4" s="656"/>
      <c r="F4" s="656"/>
      <c r="G4" s="656"/>
      <c r="H4" s="656"/>
      <c r="I4" s="656"/>
      <c r="J4" s="656"/>
      <c r="K4" s="656"/>
      <c r="L4" s="657"/>
      <c r="M4" s="82"/>
      <c r="N4" s="82"/>
      <c r="O4" s="82"/>
      <c r="P4" s="82"/>
      <c r="Q4" s="82"/>
      <c r="R4" s="82"/>
      <c r="S4" s="82"/>
      <c r="T4" s="82"/>
      <c r="U4" s="82"/>
      <c r="V4" s="82"/>
      <c r="W4" s="82"/>
      <c r="X4" s="82"/>
      <c r="Y4" s="82"/>
      <c r="Z4" s="82"/>
      <c r="AA4" s="645"/>
      <c r="AB4" s="645"/>
      <c r="AC4" s="645"/>
    </row>
    <row r="5" spans="1:29" ht="15" customHeight="1">
      <c r="A5" s="693"/>
      <c r="B5" s="694"/>
      <c r="C5" s="694"/>
      <c r="D5" s="694"/>
      <c r="E5" s="694"/>
      <c r="F5" s="694"/>
      <c r="G5" s="694"/>
      <c r="H5" s="694"/>
      <c r="I5" s="694"/>
      <c r="J5" s="694"/>
      <c r="K5" s="694"/>
      <c r="L5" s="695"/>
      <c r="M5" s="83"/>
      <c r="N5" s="83"/>
      <c r="O5" s="83"/>
      <c r="P5" s="83"/>
      <c r="Q5" s="83"/>
      <c r="R5" s="83"/>
      <c r="S5" s="83"/>
      <c r="T5" s="83"/>
      <c r="U5" s="83"/>
      <c r="V5" s="83"/>
      <c r="W5" s="83"/>
      <c r="X5" s="83"/>
      <c r="Y5" s="83"/>
      <c r="Z5" s="83"/>
      <c r="AA5" s="83"/>
      <c r="AB5" s="83"/>
      <c r="AC5" s="83"/>
    </row>
    <row r="6" spans="1:29" ht="18" customHeight="1">
      <c r="A6" s="690" t="s">
        <v>220</v>
      </c>
      <c r="B6" s="691"/>
      <c r="C6" s="691"/>
      <c r="D6" s="691"/>
      <c r="E6" s="691"/>
      <c r="F6" s="691"/>
      <c r="G6" s="691"/>
      <c r="H6" s="691"/>
      <c r="I6" s="691"/>
      <c r="J6" s="691"/>
      <c r="K6" s="691"/>
      <c r="L6" s="692"/>
      <c r="M6" s="84"/>
      <c r="N6" s="84"/>
      <c r="O6" s="84"/>
      <c r="P6" s="84"/>
      <c r="Q6" s="84"/>
      <c r="R6" s="84"/>
      <c r="S6" s="84"/>
      <c r="T6" s="84"/>
      <c r="U6" s="84"/>
      <c r="V6" s="84"/>
      <c r="W6" s="84"/>
      <c r="X6" s="84"/>
      <c r="Y6" s="84"/>
      <c r="Z6" s="84"/>
      <c r="AA6" s="84"/>
      <c r="AB6" s="84"/>
      <c r="AC6" s="84"/>
    </row>
    <row r="7" spans="1:29" ht="21" customHeight="1">
      <c r="A7" s="643" t="s">
        <v>221</v>
      </c>
      <c r="B7" s="644"/>
      <c r="C7" s="644"/>
      <c r="D7" s="644"/>
      <c r="E7" s="644"/>
      <c r="F7" s="644"/>
      <c r="G7" s="644"/>
      <c r="H7" s="644"/>
      <c r="I7" s="142">
        <v>2023</v>
      </c>
      <c r="J7" s="81"/>
      <c r="K7" s="81"/>
      <c r="L7" s="85"/>
      <c r="M7" s="81"/>
      <c r="N7" s="81"/>
      <c r="O7" s="81"/>
      <c r="P7" s="81"/>
      <c r="Q7" s="81"/>
      <c r="R7" s="81"/>
      <c r="S7" s="81"/>
      <c r="T7" s="81"/>
      <c r="U7" s="81"/>
      <c r="V7" s="81"/>
      <c r="W7" s="86"/>
      <c r="X7" s="86"/>
      <c r="Y7" s="87"/>
      <c r="Z7" s="87"/>
      <c r="AA7" s="88"/>
      <c r="AB7" s="88"/>
      <c r="AC7" s="88"/>
    </row>
    <row r="8" spans="1:29" ht="21" customHeight="1">
      <c r="A8" s="650" t="s">
        <v>18</v>
      </c>
      <c r="B8" s="651"/>
      <c r="C8" s="651"/>
      <c r="D8" s="651"/>
      <c r="E8" s="651"/>
      <c r="F8" s="651"/>
      <c r="G8" s="651"/>
      <c r="H8" s="651"/>
      <c r="I8" s="652"/>
      <c r="J8" s="652"/>
      <c r="K8" s="89"/>
      <c r="L8" s="90"/>
      <c r="M8" s="89"/>
      <c r="N8" s="89"/>
      <c r="O8" s="89"/>
      <c r="P8" s="89"/>
      <c r="Q8" s="89"/>
      <c r="R8" s="89"/>
      <c r="S8" s="89"/>
      <c r="T8" s="89"/>
      <c r="U8" s="89"/>
      <c r="V8" s="91"/>
      <c r="W8" s="91"/>
      <c r="X8" s="91"/>
      <c r="Y8" s="91"/>
      <c r="Z8" s="91"/>
      <c r="AA8" s="92"/>
      <c r="AB8" s="92"/>
      <c r="AC8" s="92"/>
    </row>
    <row r="9" spans="1:29" ht="18" customHeight="1">
      <c r="A9" s="93"/>
      <c r="L9" s="94"/>
    </row>
    <row r="10" spans="1:29" s="96" customFormat="1" ht="15" customHeight="1">
      <c r="A10" s="95" t="s">
        <v>229</v>
      </c>
      <c r="L10" s="97"/>
    </row>
    <row r="11" spans="1:29" s="96" customFormat="1" ht="13.5" customHeight="1">
      <c r="A11" s="687" t="s">
        <v>1</v>
      </c>
      <c r="B11" s="663"/>
      <c r="C11" s="663" t="s">
        <v>230</v>
      </c>
      <c r="D11" s="663"/>
      <c r="E11" s="663" t="s">
        <v>5</v>
      </c>
      <c r="F11" s="663"/>
      <c r="G11" s="663"/>
      <c r="H11" s="663"/>
      <c r="I11" s="663"/>
      <c r="J11" s="665" t="s">
        <v>231</v>
      </c>
      <c r="K11" s="665"/>
      <c r="L11" s="666"/>
    </row>
    <row r="12" spans="1:29" s="96" customFormat="1" ht="24" customHeight="1">
      <c r="A12" s="658"/>
      <c r="B12" s="659"/>
      <c r="C12" s="659"/>
      <c r="D12" s="659"/>
      <c r="E12" s="660"/>
      <c r="F12" s="659"/>
      <c r="G12" s="659"/>
      <c r="H12" s="659"/>
      <c r="I12" s="659"/>
      <c r="J12" s="659"/>
      <c r="K12" s="659"/>
      <c r="L12" s="664"/>
    </row>
    <row r="13" spans="1:29" ht="9" customHeight="1">
      <c r="A13" s="98"/>
      <c r="B13" s="99"/>
      <c r="C13" s="99"/>
      <c r="D13" s="99"/>
      <c r="E13" s="99"/>
      <c r="F13" s="99"/>
      <c r="G13" s="99"/>
      <c r="H13" s="99"/>
      <c r="I13" s="99"/>
      <c r="J13" s="99"/>
      <c r="K13" s="99"/>
      <c r="L13" s="100"/>
    </row>
    <row r="14" spans="1:29" ht="13.5" customHeight="1">
      <c r="A14" s="101" t="s">
        <v>198</v>
      </c>
      <c r="B14" s="102"/>
      <c r="C14" s="102"/>
      <c r="D14" s="102"/>
      <c r="E14" s="102"/>
      <c r="F14" s="102"/>
      <c r="G14" s="102"/>
      <c r="H14" s="102"/>
      <c r="I14" s="103"/>
      <c r="K14" s="102"/>
      <c r="L14" s="104"/>
      <c r="M14" s="102"/>
      <c r="N14" s="102"/>
      <c r="O14" s="102"/>
      <c r="P14" s="102"/>
      <c r="Q14" s="102"/>
      <c r="R14" s="102"/>
      <c r="S14" s="102"/>
      <c r="T14" s="102"/>
      <c r="U14" s="102"/>
      <c r="V14" s="102"/>
      <c r="W14" s="102"/>
      <c r="X14" s="102"/>
      <c r="Y14" s="102"/>
      <c r="Z14" s="102"/>
      <c r="AA14" s="102"/>
      <c r="AB14" s="102"/>
      <c r="AC14" s="102"/>
    </row>
    <row r="15" spans="1:29" ht="24" customHeight="1">
      <c r="A15" s="653"/>
      <c r="B15" s="654"/>
      <c r="C15" s="654"/>
      <c r="D15" s="143"/>
      <c r="E15" s="672"/>
      <c r="F15" s="674"/>
      <c r="G15" s="674"/>
      <c r="H15" s="674"/>
      <c r="I15" s="671"/>
      <c r="J15" s="672"/>
      <c r="K15" s="672"/>
      <c r="L15" s="673"/>
    </row>
    <row r="16" spans="1:29" s="106" customFormat="1" ht="9" customHeight="1">
      <c r="A16" s="688" t="s">
        <v>0</v>
      </c>
      <c r="B16" s="669"/>
      <c r="C16" s="669"/>
      <c r="D16" s="105" t="s">
        <v>2</v>
      </c>
      <c r="E16" s="669" t="s">
        <v>1</v>
      </c>
      <c r="F16" s="669"/>
      <c r="G16" s="669"/>
      <c r="H16" s="669"/>
      <c r="I16" s="669" t="s">
        <v>5</v>
      </c>
      <c r="J16" s="669"/>
      <c r="K16" s="669"/>
      <c r="L16" s="670"/>
    </row>
    <row r="17" spans="1:29" ht="9" customHeight="1">
      <c r="A17" s="93"/>
      <c r="L17" s="94"/>
    </row>
    <row r="18" spans="1:29" ht="13.5" customHeight="1">
      <c r="A18" s="101" t="s">
        <v>20</v>
      </c>
      <c r="B18" s="102"/>
      <c r="C18" s="102"/>
      <c r="D18" s="102"/>
      <c r="E18" s="102"/>
      <c r="F18" s="102"/>
      <c r="G18" s="102"/>
      <c r="H18" s="102"/>
      <c r="I18" s="102"/>
      <c r="J18" s="102"/>
      <c r="K18" s="704" t="s">
        <v>225</v>
      </c>
      <c r="L18" s="705"/>
      <c r="M18" s="102"/>
      <c r="N18" s="102"/>
      <c r="O18" s="102"/>
      <c r="P18" s="102"/>
      <c r="Q18" s="102"/>
      <c r="R18" s="102"/>
      <c r="S18" s="102"/>
      <c r="T18" s="102"/>
      <c r="U18" s="102"/>
      <c r="V18" s="102"/>
      <c r="W18" s="102"/>
      <c r="X18" s="102"/>
      <c r="Y18" s="102"/>
      <c r="Z18" s="102"/>
      <c r="AA18" s="102"/>
      <c r="AB18" s="102"/>
      <c r="AC18" s="102"/>
    </row>
    <row r="19" spans="1:29" ht="22.5" customHeight="1">
      <c r="A19" s="702"/>
      <c r="B19" s="703"/>
      <c r="C19" s="703"/>
      <c r="D19" s="144"/>
      <c r="E19" s="711"/>
      <c r="F19" s="711"/>
      <c r="G19" s="711"/>
      <c r="H19" s="711"/>
      <c r="I19" s="711"/>
      <c r="J19" s="144"/>
      <c r="K19" s="107"/>
      <c r="L19" s="108" t="s">
        <v>223</v>
      </c>
    </row>
    <row r="20" spans="1:29" s="106" customFormat="1" ht="18" customHeight="1">
      <c r="A20" s="689" t="s">
        <v>0</v>
      </c>
      <c r="B20" s="686"/>
      <c r="C20" s="686"/>
      <c r="D20" s="109" t="s">
        <v>1</v>
      </c>
      <c r="E20" s="686" t="s">
        <v>5</v>
      </c>
      <c r="F20" s="686"/>
      <c r="G20" s="686"/>
      <c r="H20" s="686"/>
      <c r="I20" s="686"/>
      <c r="J20" s="110" t="s">
        <v>4</v>
      </c>
      <c r="K20" s="107"/>
      <c r="L20" s="108" t="s">
        <v>224</v>
      </c>
    </row>
    <row r="21" spans="1:29" ht="9" customHeight="1">
      <c r="A21" s="93"/>
      <c r="L21" s="94"/>
    </row>
    <row r="22" spans="1:29" ht="13.5" customHeight="1">
      <c r="A22" s="101" t="s">
        <v>189</v>
      </c>
      <c r="B22" s="102"/>
      <c r="C22" s="102"/>
      <c r="D22" s="102"/>
      <c r="E22" s="102"/>
      <c r="F22" s="102"/>
      <c r="G22" s="102"/>
      <c r="H22" s="102"/>
      <c r="I22" s="102"/>
      <c r="J22" s="102"/>
      <c r="K22" s="102"/>
      <c r="L22" s="104"/>
      <c r="M22" s="102"/>
      <c r="N22" s="102"/>
      <c r="O22" s="102"/>
      <c r="P22" s="102"/>
      <c r="Q22" s="102"/>
      <c r="R22" s="102"/>
      <c r="S22" s="102"/>
      <c r="T22" s="102"/>
      <c r="U22" s="102"/>
      <c r="V22" s="102"/>
      <c r="W22" s="102"/>
      <c r="X22" s="102"/>
      <c r="Y22" s="102"/>
      <c r="Z22" s="102"/>
      <c r="AA22" s="102"/>
      <c r="AB22" s="102"/>
      <c r="AC22" s="102"/>
    </row>
    <row r="23" spans="1:29" ht="24" customHeight="1">
      <c r="A23" s="702"/>
      <c r="B23" s="703"/>
      <c r="C23" s="703"/>
      <c r="D23" s="144"/>
      <c r="E23" s="672"/>
      <c r="F23" s="672"/>
      <c r="G23" s="672"/>
      <c r="H23" s="672"/>
      <c r="I23" s="672"/>
      <c r="J23" s="144"/>
      <c r="K23" s="684"/>
      <c r="L23" s="685"/>
    </row>
    <row r="24" spans="1:29" s="106" customFormat="1" ht="9" customHeight="1">
      <c r="A24" s="688" t="s">
        <v>0</v>
      </c>
      <c r="B24" s="669"/>
      <c r="C24" s="669"/>
      <c r="D24" s="105" t="s">
        <v>1</v>
      </c>
      <c r="E24" s="669" t="s">
        <v>5</v>
      </c>
      <c r="F24" s="669"/>
      <c r="G24" s="669"/>
      <c r="H24" s="669"/>
      <c r="I24" s="669"/>
      <c r="J24" s="105" t="s">
        <v>3</v>
      </c>
      <c r="K24" s="669" t="s">
        <v>2</v>
      </c>
      <c r="L24" s="670"/>
    </row>
    <row r="25" spans="1:29" ht="12" customHeight="1">
      <c r="A25" s="93"/>
      <c r="L25" s="94"/>
    </row>
    <row r="26" spans="1:29" ht="15" customHeight="1">
      <c r="A26" s="111" t="s">
        <v>19</v>
      </c>
      <c r="B26" s="112"/>
      <c r="C26" s="112"/>
      <c r="D26" s="112"/>
      <c r="E26" s="112"/>
      <c r="F26" s="112"/>
      <c r="G26" s="112"/>
      <c r="H26" s="112"/>
      <c r="I26" s="112"/>
      <c r="J26" s="112"/>
      <c r="K26" s="112"/>
      <c r="L26" s="113"/>
      <c r="M26" s="112"/>
      <c r="N26" s="112"/>
      <c r="O26" s="112"/>
      <c r="P26" s="112"/>
      <c r="Q26" s="112"/>
      <c r="R26" s="112"/>
      <c r="S26" s="112"/>
      <c r="T26" s="112"/>
      <c r="U26" s="112"/>
      <c r="V26" s="112"/>
      <c r="W26" s="112"/>
      <c r="X26" s="112"/>
      <c r="Y26" s="112"/>
      <c r="Z26" s="112"/>
      <c r="AA26" s="112"/>
      <c r="AB26" s="112"/>
      <c r="AC26" s="112"/>
    </row>
    <row r="27" spans="1:29" ht="12.75" customHeight="1">
      <c r="A27" s="114" t="s">
        <v>10</v>
      </c>
      <c r="B27" s="115" t="s">
        <v>21</v>
      </c>
      <c r="I27" s="145"/>
      <c r="L27" s="94"/>
    </row>
    <row r="28" spans="1:29" ht="13.5" customHeight="1">
      <c r="A28" s="114" t="s">
        <v>11</v>
      </c>
      <c r="B28" s="115" t="s">
        <v>226</v>
      </c>
      <c r="I28" s="146"/>
      <c r="L28" s="94"/>
    </row>
    <row r="29" spans="1:29" ht="13.5" customHeight="1">
      <c r="A29" s="114" t="s">
        <v>12</v>
      </c>
      <c r="B29" s="115" t="s">
        <v>227</v>
      </c>
      <c r="L29" s="94"/>
    </row>
    <row r="30" spans="1:29" ht="13.5" customHeight="1">
      <c r="A30" s="114" t="s">
        <v>13</v>
      </c>
      <c r="B30" s="115" t="s">
        <v>228</v>
      </c>
      <c r="L30" s="94"/>
    </row>
    <row r="31" spans="1:29" ht="6" customHeight="1">
      <c r="A31" s="116"/>
      <c r="L31" s="94"/>
    </row>
    <row r="32" spans="1:29" ht="15" customHeight="1">
      <c r="A32" s="117"/>
      <c r="B32" s="700" t="s">
        <v>195</v>
      </c>
      <c r="C32" s="700"/>
      <c r="D32" s="700"/>
      <c r="E32" s="700"/>
      <c r="F32" s="700"/>
      <c r="G32" s="118"/>
      <c r="H32" s="700" t="s">
        <v>196</v>
      </c>
      <c r="I32" s="700"/>
      <c r="J32" s="700"/>
      <c r="K32" s="700"/>
      <c r="L32" s="701"/>
      <c r="M32" s="119"/>
      <c r="N32" s="119"/>
      <c r="O32" s="119"/>
    </row>
    <row r="33" spans="1:12" ht="12" customHeight="1">
      <c r="A33" s="661" t="s">
        <v>14</v>
      </c>
      <c r="B33" s="120" t="s">
        <v>22</v>
      </c>
      <c r="D33" s="646"/>
      <c r="E33" s="646"/>
      <c r="F33" s="647"/>
      <c r="G33" s="667" t="s">
        <v>27</v>
      </c>
      <c r="H33" s="712" t="s">
        <v>28</v>
      </c>
      <c r="I33" s="712"/>
      <c r="J33" s="707"/>
      <c r="K33" s="707"/>
      <c r="L33" s="708"/>
    </row>
    <row r="34" spans="1:12" ht="11.25" customHeight="1">
      <c r="A34" s="662"/>
      <c r="B34" s="120" t="s">
        <v>23</v>
      </c>
      <c r="D34" s="648"/>
      <c r="E34" s="648"/>
      <c r="F34" s="649"/>
      <c r="G34" s="668"/>
      <c r="H34" s="713"/>
      <c r="I34" s="713"/>
      <c r="J34" s="709"/>
      <c r="K34" s="709"/>
      <c r="L34" s="710"/>
    </row>
    <row r="35" spans="1:12" ht="12" customHeight="1">
      <c r="A35" s="121" t="s">
        <v>15</v>
      </c>
      <c r="B35" s="120" t="s">
        <v>34</v>
      </c>
      <c r="D35" s="696"/>
      <c r="E35" s="696"/>
      <c r="F35" s="706"/>
      <c r="G35" s="122" t="s">
        <v>29</v>
      </c>
      <c r="H35" s="120" t="s">
        <v>30</v>
      </c>
      <c r="J35" s="696"/>
      <c r="K35" s="696"/>
      <c r="L35" s="697"/>
    </row>
    <row r="36" spans="1:12" ht="12" customHeight="1">
      <c r="A36" s="121" t="s">
        <v>26</v>
      </c>
      <c r="B36" s="120" t="s">
        <v>24</v>
      </c>
      <c r="D36" s="646"/>
      <c r="E36" s="646"/>
      <c r="F36" s="647"/>
      <c r="G36" s="122" t="s">
        <v>33</v>
      </c>
      <c r="H36" s="120" t="s">
        <v>31</v>
      </c>
      <c r="J36" s="646"/>
      <c r="K36" s="646"/>
      <c r="L36" s="698"/>
    </row>
    <row r="37" spans="1:12" ht="12" customHeight="1">
      <c r="A37" s="123"/>
      <c r="B37" s="120" t="s">
        <v>25</v>
      </c>
      <c r="D37" s="648"/>
      <c r="E37" s="648"/>
      <c r="F37" s="649"/>
      <c r="G37" s="124"/>
      <c r="H37" s="125" t="s">
        <v>32</v>
      </c>
      <c r="J37" s="648"/>
      <c r="K37" s="648"/>
      <c r="L37" s="699"/>
    </row>
    <row r="38" spans="1:12" ht="6" customHeight="1">
      <c r="A38" s="126"/>
      <c r="B38" s="127"/>
      <c r="C38" s="127"/>
      <c r="D38" s="127"/>
      <c r="E38" s="127"/>
      <c r="F38" s="127"/>
      <c r="G38" s="127"/>
      <c r="H38" s="127"/>
      <c r="I38" s="127"/>
      <c r="J38" s="127"/>
      <c r="K38" s="127"/>
      <c r="L38" s="128"/>
    </row>
    <row r="39" spans="1:12" ht="12" customHeight="1">
      <c r="A39" s="93"/>
      <c r="L39" s="94"/>
    </row>
    <row r="40" spans="1:12" ht="15" customHeight="1">
      <c r="A40" s="111" t="s">
        <v>279</v>
      </c>
      <c r="E40" s="129"/>
      <c r="F40" s="129"/>
      <c r="L40" s="94"/>
    </row>
    <row r="41" spans="1:12" ht="6" customHeight="1">
      <c r="A41" s="111"/>
      <c r="E41" s="129"/>
      <c r="F41" s="129"/>
      <c r="J41" s="130"/>
      <c r="K41" s="130"/>
      <c r="L41" s="131"/>
    </row>
    <row r="42" spans="1:12" ht="15" customHeight="1">
      <c r="A42" s="93"/>
      <c r="B42" s="714" t="s">
        <v>280</v>
      </c>
      <c r="C42" s="714"/>
      <c r="D42" s="132" t="s">
        <v>331</v>
      </c>
      <c r="E42" s="133"/>
      <c r="G42" s="721" t="s">
        <v>281</v>
      </c>
      <c r="H42" s="721"/>
      <c r="I42" s="721"/>
      <c r="J42" s="715"/>
      <c r="K42" s="716"/>
      <c r="L42" s="717"/>
    </row>
    <row r="43" spans="1:12" ht="15" customHeight="1">
      <c r="A43" s="93"/>
      <c r="B43" s="714"/>
      <c r="C43" s="714"/>
      <c r="D43" s="132" t="s">
        <v>330</v>
      </c>
      <c r="E43" s="133"/>
      <c r="G43" s="721" t="s">
        <v>282</v>
      </c>
      <c r="H43" s="721"/>
      <c r="I43" s="721"/>
      <c r="J43" s="134" t="s">
        <v>328</v>
      </c>
      <c r="K43" s="133"/>
      <c r="L43" s="94"/>
    </row>
    <row r="44" spans="1:12" ht="15" customHeight="1">
      <c r="A44" s="93"/>
      <c r="B44" s="135"/>
      <c r="C44" s="135"/>
      <c r="G44" s="720" t="s">
        <v>287</v>
      </c>
      <c r="H44" s="720"/>
      <c r="I44" s="720"/>
      <c r="J44" s="134" t="s">
        <v>329</v>
      </c>
      <c r="K44" s="133"/>
      <c r="L44" s="94"/>
    </row>
    <row r="45" spans="1:12" ht="13.8">
      <c r="A45" s="136" t="s">
        <v>222</v>
      </c>
      <c r="L45" s="94"/>
    </row>
    <row r="46" spans="1:12" ht="9" customHeight="1">
      <c r="A46" s="718"/>
      <c r="B46" s="719"/>
      <c r="C46" s="719"/>
      <c r="D46" s="719"/>
      <c r="E46" s="719"/>
      <c r="F46" s="719"/>
      <c r="G46" s="137"/>
      <c r="H46" s="724"/>
      <c r="I46" s="724"/>
      <c r="J46" s="724"/>
      <c r="K46" s="724"/>
      <c r="L46" s="725"/>
    </row>
    <row r="47" spans="1:12" ht="12" customHeight="1">
      <c r="A47" s="718"/>
      <c r="B47" s="719"/>
      <c r="C47" s="719"/>
      <c r="D47" s="719"/>
      <c r="E47" s="719"/>
      <c r="F47" s="719"/>
      <c r="G47" s="137"/>
      <c r="H47" s="726"/>
      <c r="I47" s="726"/>
      <c r="J47" s="726"/>
      <c r="K47" s="726"/>
      <c r="L47" s="727"/>
    </row>
    <row r="48" spans="1:12" ht="15" customHeight="1">
      <c r="A48" s="730" t="s">
        <v>218</v>
      </c>
      <c r="B48" s="731"/>
      <c r="C48" s="731"/>
      <c r="D48" s="731"/>
      <c r="E48" s="731"/>
      <c r="F48" s="731"/>
      <c r="G48" s="138"/>
      <c r="H48" s="728" t="s">
        <v>16</v>
      </c>
      <c r="I48" s="728"/>
      <c r="J48" s="728"/>
      <c r="K48" s="728"/>
      <c r="L48" s="729"/>
    </row>
    <row r="49" spans="1:12" ht="9" customHeight="1">
      <c r="A49" s="718"/>
      <c r="B49" s="719"/>
      <c r="C49" s="719"/>
      <c r="D49" s="719"/>
      <c r="E49" s="719"/>
      <c r="F49" s="719"/>
      <c r="G49" s="137"/>
      <c r="L49" s="94"/>
    </row>
    <row r="50" spans="1:12" ht="12" customHeight="1">
      <c r="A50" s="718"/>
      <c r="B50" s="719"/>
      <c r="C50" s="719"/>
      <c r="D50" s="719"/>
      <c r="E50" s="719"/>
      <c r="F50" s="719"/>
      <c r="G50" s="137"/>
      <c r="L50" s="94"/>
    </row>
    <row r="51" spans="1:12" ht="15" customHeight="1" thickBot="1">
      <c r="A51" s="722" t="s">
        <v>283</v>
      </c>
      <c r="B51" s="723"/>
      <c r="C51" s="723"/>
      <c r="D51" s="723"/>
      <c r="E51" s="723"/>
      <c r="F51" s="723"/>
      <c r="G51" s="139"/>
      <c r="H51" s="140"/>
      <c r="I51" s="140"/>
      <c r="J51" s="140"/>
      <c r="K51" s="140"/>
      <c r="L51" s="141"/>
    </row>
    <row r="52" spans="1:12" ht="15" customHeight="1" thickTop="1"/>
  </sheetData>
  <sheetProtection algorithmName="SHA-512" hashValue="TwXnqoxNeHfJ5wTyjxLCdCWunumiZukJZiUHhl3vUXBZgBeRr21HfTn4c5x5O6ie5siXjtOMx14oOJDeBebS+w==" saltValue="mxNsXGqzdh6/06gBUWTRLA==" spinCount="100000" sheet="1" objects="1" scenarios="1" selectLockedCells="1"/>
  <mergeCells count="57">
    <mergeCell ref="A51:F51"/>
    <mergeCell ref="H46:L47"/>
    <mergeCell ref="H48:L48"/>
    <mergeCell ref="A48:F48"/>
    <mergeCell ref="A46:F47"/>
    <mergeCell ref="B42:C43"/>
    <mergeCell ref="J42:L42"/>
    <mergeCell ref="A49:F50"/>
    <mergeCell ref="G44:I44"/>
    <mergeCell ref="G43:I43"/>
    <mergeCell ref="G42:I42"/>
    <mergeCell ref="J35:L35"/>
    <mergeCell ref="J36:L37"/>
    <mergeCell ref="H32:L32"/>
    <mergeCell ref="A19:C19"/>
    <mergeCell ref="K18:L18"/>
    <mergeCell ref="A23:C23"/>
    <mergeCell ref="A24:C24"/>
    <mergeCell ref="D35:F35"/>
    <mergeCell ref="D36:F37"/>
    <mergeCell ref="J33:L34"/>
    <mergeCell ref="K24:L24"/>
    <mergeCell ref="B32:F32"/>
    <mergeCell ref="E19:I19"/>
    <mergeCell ref="H33:I34"/>
    <mergeCell ref="I16:L16"/>
    <mergeCell ref="I15:L15"/>
    <mergeCell ref="E15:H15"/>
    <mergeCell ref="E24:I24"/>
    <mergeCell ref="A1:L1"/>
    <mergeCell ref="A2:L2"/>
    <mergeCell ref="A3:L3"/>
    <mergeCell ref="E23:I23"/>
    <mergeCell ref="K23:L23"/>
    <mergeCell ref="E20:I20"/>
    <mergeCell ref="A11:B11"/>
    <mergeCell ref="A16:C16"/>
    <mergeCell ref="A20:C20"/>
    <mergeCell ref="E16:H16"/>
    <mergeCell ref="A6:L6"/>
    <mergeCell ref="A5:L5"/>
    <mergeCell ref="A7:H7"/>
    <mergeCell ref="AA4:AC4"/>
    <mergeCell ref="D33:F34"/>
    <mergeCell ref="A8:H8"/>
    <mergeCell ref="I8:J8"/>
    <mergeCell ref="A15:C15"/>
    <mergeCell ref="A4:L4"/>
    <mergeCell ref="A12:B12"/>
    <mergeCell ref="C12:D12"/>
    <mergeCell ref="E12:I12"/>
    <mergeCell ref="A33:A34"/>
    <mergeCell ref="C11:D11"/>
    <mergeCell ref="J12:L12"/>
    <mergeCell ref="E11:I11"/>
    <mergeCell ref="J11:L11"/>
    <mergeCell ref="G33:G34"/>
  </mergeCells>
  <phoneticPr fontId="3" type="noConversion"/>
  <printOptions horizontalCentered="1" verticalCentered="1"/>
  <pageMargins left="0.51181102362204722" right="0.27559055118110237" top="0.39370078740157483" bottom="0.39370078740157483" header="0" footer="0.39370078740157483"/>
  <pageSetup orientation="portrait" r:id="rId1"/>
  <headerFooter alignWithMargins="0">
    <oddFooter>&amp;L&amp;YDiocèse de Montréal&amp;C&amp;8&amp;YDSAF&amp;R&amp;8&amp;Y&amp;D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I43"/>
  <sheetViews>
    <sheetView zoomScaleNormal="100" workbookViewId="0">
      <selection activeCell="E24" sqref="E24:F24"/>
    </sheetView>
  </sheetViews>
  <sheetFormatPr baseColWidth="10" defaultColWidth="9.109375" defaultRowHeight="20.100000000000001" customHeight="1"/>
  <cols>
    <col min="1" max="1" width="3.33203125" style="147" customWidth="1"/>
    <col min="2" max="2" width="23.33203125" style="147" customWidth="1"/>
    <col min="3" max="3" width="14.109375" style="147" customWidth="1"/>
    <col min="4" max="4" width="18.33203125" style="147" customWidth="1"/>
    <col min="5" max="5" width="10.88671875" style="147" customWidth="1"/>
    <col min="6" max="6" width="14.5546875" style="147" customWidth="1"/>
    <col min="7" max="7" width="15.109375" style="147" customWidth="1"/>
    <col min="8" max="8" width="9.6640625" style="147" customWidth="1"/>
    <col min="9" max="9" width="6.6640625" style="147" customWidth="1"/>
    <col min="10" max="16384" width="9.109375" style="147"/>
  </cols>
  <sheetData>
    <row r="1" spans="1:9" ht="9" customHeight="1">
      <c r="A1" s="159"/>
      <c r="B1" s="160"/>
      <c r="C1" s="160"/>
      <c r="D1" s="160"/>
      <c r="E1" s="160"/>
      <c r="F1" s="160"/>
      <c r="G1" s="160"/>
      <c r="H1" s="161"/>
    </row>
    <row r="2" spans="1:9" ht="23.25" customHeight="1">
      <c r="A2" s="736" t="s">
        <v>202</v>
      </c>
      <c r="B2" s="737"/>
      <c r="C2" s="737"/>
      <c r="D2" s="737"/>
      <c r="E2" s="737"/>
      <c r="F2" s="737"/>
      <c r="G2" s="737"/>
      <c r="H2" s="738"/>
      <c r="I2" s="148"/>
    </row>
    <row r="3" spans="1:9" ht="21" customHeight="1">
      <c r="A3" s="739">
        <f>'1-Présentation'!A4:L4</f>
        <v>0</v>
      </c>
      <c r="B3" s="740"/>
      <c r="C3" s="740"/>
      <c r="D3" s="740"/>
      <c r="E3" s="740"/>
      <c r="F3" s="740"/>
      <c r="G3" s="740"/>
      <c r="H3" s="741"/>
    </row>
    <row r="4" spans="1:9" ht="21" customHeight="1">
      <c r="A4" s="162"/>
      <c r="B4" s="149"/>
      <c r="C4" s="149"/>
      <c r="D4" s="149"/>
      <c r="E4" s="149"/>
      <c r="F4" s="149"/>
      <c r="G4" s="149"/>
      <c r="H4" s="163"/>
    </row>
    <row r="5" spans="1:9" ht="21" customHeight="1" thickBot="1">
      <c r="A5" s="747" t="s">
        <v>199</v>
      </c>
      <c r="B5" s="748"/>
      <c r="C5" s="748"/>
      <c r="D5" s="748"/>
      <c r="E5" s="748"/>
      <c r="F5" s="748"/>
      <c r="G5" s="748"/>
      <c r="H5" s="749"/>
    </row>
    <row r="6" spans="1:9" ht="38.25" customHeight="1">
      <c r="A6" s="150"/>
      <c r="B6" s="151" t="s">
        <v>288</v>
      </c>
      <c r="C6" s="152" t="s">
        <v>6</v>
      </c>
      <c r="D6" s="750" t="s">
        <v>7</v>
      </c>
      <c r="E6" s="750"/>
      <c r="F6" s="152" t="s">
        <v>290</v>
      </c>
      <c r="G6" s="152" t="s">
        <v>8</v>
      </c>
      <c r="H6" s="153" t="s">
        <v>9</v>
      </c>
    </row>
    <row r="7" spans="1:9" ht="24.9" customHeight="1">
      <c r="A7" s="164" t="s">
        <v>10</v>
      </c>
      <c r="B7" s="165"/>
      <c r="C7" s="166"/>
      <c r="D7" s="742"/>
      <c r="E7" s="743"/>
      <c r="F7" s="167"/>
      <c r="G7" s="167"/>
      <c r="H7" s="168"/>
    </row>
    <row r="8" spans="1:9" ht="18" customHeight="1">
      <c r="A8" s="154" t="s">
        <v>289</v>
      </c>
      <c r="B8" s="744"/>
      <c r="C8" s="745"/>
      <c r="D8" s="745"/>
      <c r="E8" s="745"/>
      <c r="F8" s="745"/>
      <c r="G8" s="745"/>
      <c r="H8" s="746"/>
    </row>
    <row r="9" spans="1:9" s="155" customFormat="1" ht="24.9" customHeight="1">
      <c r="A9" s="164" t="s">
        <v>11</v>
      </c>
      <c r="B9" s="165"/>
      <c r="C9" s="166"/>
      <c r="D9" s="742"/>
      <c r="E9" s="743"/>
      <c r="F9" s="167"/>
      <c r="G9" s="167"/>
      <c r="H9" s="168"/>
    </row>
    <row r="10" spans="1:9" s="155" customFormat="1" ht="18" customHeight="1">
      <c r="A10" s="154" t="s">
        <v>289</v>
      </c>
      <c r="B10" s="744"/>
      <c r="C10" s="745"/>
      <c r="D10" s="745"/>
      <c r="E10" s="745"/>
      <c r="F10" s="745"/>
      <c r="G10" s="745"/>
      <c r="H10" s="746"/>
    </row>
    <row r="11" spans="1:9" s="155" customFormat="1" ht="24.9" customHeight="1">
      <c r="A11" s="164" t="s">
        <v>12</v>
      </c>
      <c r="B11" s="165"/>
      <c r="C11" s="166"/>
      <c r="D11" s="742"/>
      <c r="E11" s="743"/>
      <c r="F11" s="167"/>
      <c r="G11" s="167"/>
      <c r="H11" s="168"/>
    </row>
    <row r="12" spans="1:9" s="155" customFormat="1" ht="18" customHeight="1">
      <c r="A12" s="154" t="s">
        <v>289</v>
      </c>
      <c r="B12" s="744"/>
      <c r="C12" s="745"/>
      <c r="D12" s="745"/>
      <c r="E12" s="745"/>
      <c r="F12" s="745"/>
      <c r="G12" s="745"/>
      <c r="H12" s="746"/>
    </row>
    <row r="13" spans="1:9" ht="24.9" customHeight="1">
      <c r="A13" s="164" t="s">
        <v>13</v>
      </c>
      <c r="B13" s="165"/>
      <c r="C13" s="166"/>
      <c r="D13" s="742"/>
      <c r="E13" s="743"/>
      <c r="F13" s="167"/>
      <c r="G13" s="167"/>
      <c r="H13" s="168"/>
    </row>
    <row r="14" spans="1:9" ht="18" customHeight="1">
      <c r="A14" s="154" t="s">
        <v>289</v>
      </c>
      <c r="B14" s="744"/>
      <c r="C14" s="745"/>
      <c r="D14" s="745"/>
      <c r="E14" s="745"/>
      <c r="F14" s="745"/>
      <c r="G14" s="745"/>
      <c r="H14" s="746"/>
    </row>
    <row r="15" spans="1:9" s="155" customFormat="1" ht="24.9" customHeight="1">
      <c r="A15" s="164" t="s">
        <v>14</v>
      </c>
      <c r="B15" s="165"/>
      <c r="C15" s="166"/>
      <c r="D15" s="742"/>
      <c r="E15" s="743"/>
      <c r="F15" s="167"/>
      <c r="G15" s="167"/>
      <c r="H15" s="168"/>
    </row>
    <row r="16" spans="1:9" ht="18" customHeight="1">
      <c r="A16" s="154" t="s">
        <v>289</v>
      </c>
      <c r="B16" s="744"/>
      <c r="C16" s="745"/>
      <c r="D16" s="745"/>
      <c r="E16" s="745"/>
      <c r="F16" s="745"/>
      <c r="G16" s="745"/>
      <c r="H16" s="746"/>
    </row>
    <row r="17" spans="1:8" s="156" customFormat="1" ht="24.9" customHeight="1">
      <c r="A17" s="164" t="s">
        <v>15</v>
      </c>
      <c r="B17" s="165"/>
      <c r="C17" s="166"/>
      <c r="D17" s="742"/>
      <c r="E17" s="743"/>
      <c r="F17" s="167"/>
      <c r="G17" s="167"/>
      <c r="H17" s="168"/>
    </row>
    <row r="18" spans="1:8" ht="18" customHeight="1" thickBot="1">
      <c r="A18" s="157" t="s">
        <v>289</v>
      </c>
      <c r="B18" s="751"/>
      <c r="C18" s="752"/>
      <c r="D18" s="752"/>
      <c r="E18" s="752"/>
      <c r="F18" s="752"/>
      <c r="G18" s="752"/>
      <c r="H18" s="753"/>
    </row>
    <row r="19" spans="1:8" ht="18" customHeight="1">
      <c r="A19" s="158"/>
      <c r="B19" s="158"/>
      <c r="C19" s="158"/>
      <c r="D19" s="158"/>
      <c r="E19" s="158"/>
      <c r="F19" s="158"/>
      <c r="G19" s="158"/>
      <c r="H19" s="158"/>
    </row>
    <row r="20" spans="1:8" ht="18" customHeight="1">
      <c r="A20" s="158"/>
      <c r="B20" s="158"/>
      <c r="C20" s="158"/>
      <c r="D20" s="158"/>
      <c r="E20" s="158"/>
      <c r="F20" s="158"/>
      <c r="G20" s="158"/>
      <c r="H20" s="158"/>
    </row>
    <row r="21" spans="1:8" ht="21" customHeight="1" thickBot="1">
      <c r="A21" s="156" t="s">
        <v>285</v>
      </c>
      <c r="B21" s="158"/>
      <c r="C21" s="158"/>
      <c r="D21" s="158"/>
      <c r="E21" s="158"/>
      <c r="F21" s="158"/>
      <c r="G21" s="158"/>
      <c r="H21" s="158"/>
    </row>
    <row r="22" spans="1:8" ht="30" customHeight="1">
      <c r="A22" s="734" t="s">
        <v>291</v>
      </c>
      <c r="B22" s="735"/>
      <c r="C22" s="754" t="s">
        <v>217</v>
      </c>
      <c r="D22" s="754"/>
      <c r="E22" s="754" t="s">
        <v>200</v>
      </c>
      <c r="F22" s="754"/>
      <c r="G22" s="750" t="s">
        <v>232</v>
      </c>
      <c r="H22" s="756"/>
    </row>
    <row r="23" spans="1:8" ht="24.9" customHeight="1">
      <c r="A23" s="169" t="s">
        <v>10</v>
      </c>
      <c r="B23" s="170"/>
      <c r="C23" s="755"/>
      <c r="D23" s="755"/>
      <c r="E23" s="762"/>
      <c r="F23" s="762"/>
      <c r="G23" s="757"/>
      <c r="H23" s="758"/>
    </row>
    <row r="24" spans="1:8" ht="24.9" customHeight="1">
      <c r="A24" s="169" t="s">
        <v>11</v>
      </c>
      <c r="B24" s="171"/>
      <c r="C24" s="759"/>
      <c r="D24" s="759"/>
      <c r="E24" s="761"/>
      <c r="F24" s="761"/>
      <c r="G24" s="732"/>
      <c r="H24" s="733"/>
    </row>
    <row r="25" spans="1:8" ht="24.9" customHeight="1">
      <c r="A25" s="169" t="s">
        <v>12</v>
      </c>
      <c r="B25" s="171"/>
      <c r="C25" s="759"/>
      <c r="D25" s="759"/>
      <c r="E25" s="761"/>
      <c r="F25" s="761"/>
      <c r="G25" s="732"/>
      <c r="H25" s="733"/>
    </row>
    <row r="26" spans="1:8" ht="24.9" customHeight="1">
      <c r="A26" s="169" t="s">
        <v>13</v>
      </c>
      <c r="B26" s="171"/>
      <c r="C26" s="759"/>
      <c r="D26" s="759"/>
      <c r="E26" s="761"/>
      <c r="F26" s="761"/>
      <c r="G26" s="732"/>
      <c r="H26" s="733"/>
    </row>
    <row r="27" spans="1:8" ht="24.9" customHeight="1">
      <c r="A27" s="169" t="s">
        <v>14</v>
      </c>
      <c r="B27" s="171"/>
      <c r="C27" s="759"/>
      <c r="D27" s="759"/>
      <c r="E27" s="761"/>
      <c r="F27" s="761"/>
      <c r="G27" s="732"/>
      <c r="H27" s="733"/>
    </row>
    <row r="28" spans="1:8" ht="24.9" customHeight="1">
      <c r="A28" s="169" t="s">
        <v>15</v>
      </c>
      <c r="B28" s="171"/>
      <c r="C28" s="759"/>
      <c r="D28" s="759"/>
      <c r="E28" s="761"/>
      <c r="F28" s="761"/>
      <c r="G28" s="732"/>
      <c r="H28" s="733"/>
    </row>
    <row r="29" spans="1:8" ht="24.9" customHeight="1">
      <c r="A29" s="169" t="s">
        <v>26</v>
      </c>
      <c r="B29" s="171"/>
      <c r="C29" s="759"/>
      <c r="D29" s="759"/>
      <c r="E29" s="761"/>
      <c r="F29" s="761"/>
      <c r="G29" s="732"/>
      <c r="H29" s="733"/>
    </row>
    <row r="30" spans="1:8" ht="24.9" customHeight="1">
      <c r="A30" s="169" t="s">
        <v>27</v>
      </c>
      <c r="B30" s="171"/>
      <c r="C30" s="759"/>
      <c r="D30" s="759"/>
      <c r="E30" s="761"/>
      <c r="F30" s="761"/>
      <c r="G30" s="732"/>
      <c r="H30" s="733"/>
    </row>
    <row r="31" spans="1:8" ht="24.9" customHeight="1">
      <c r="A31" s="169" t="s">
        <v>29</v>
      </c>
      <c r="B31" s="171"/>
      <c r="C31" s="759"/>
      <c r="D31" s="759"/>
      <c r="E31" s="761"/>
      <c r="F31" s="761"/>
      <c r="G31" s="732"/>
      <c r="H31" s="733"/>
    </row>
    <row r="32" spans="1:8" ht="24.9" customHeight="1" thickBot="1">
      <c r="A32" s="172" t="s">
        <v>33</v>
      </c>
      <c r="B32" s="173"/>
      <c r="C32" s="760"/>
      <c r="D32" s="760"/>
      <c r="E32" s="763"/>
      <c r="F32" s="763"/>
      <c r="G32" s="764"/>
      <c r="H32" s="765"/>
    </row>
    <row r="33" ht="21" customHeight="1"/>
    <row r="34" ht="15.75" customHeight="1"/>
    <row r="35" ht="15.75" customHeight="1"/>
    <row r="36" ht="6" customHeight="1"/>
    <row r="37" ht="12" customHeight="1"/>
    <row r="38" ht="24" customHeight="1"/>
    <row r="39" ht="15" customHeight="1"/>
    <row r="40" ht="24" customHeight="1"/>
    <row r="41" ht="15" customHeight="1"/>
    <row r="42" ht="24" customHeight="1"/>
    <row r="43" ht="15" customHeight="1"/>
  </sheetData>
  <sheetProtection algorithmName="SHA-512" hashValue="pCIW9KyjC+N3qUdwIQywj8o7tEVyJh27j8gugt7xnsy7i7Jrh/lm9urb2lVMZo1Xs/a3vysbETreODJAGAWBQQ==" saltValue="+/zplM7JpRrzsvsbzdsHtg==" spinCount="100000" sheet="1" objects="1" scenarios="1" selectLockedCells="1"/>
  <mergeCells count="50">
    <mergeCell ref="G30:H30"/>
    <mergeCell ref="G31:H31"/>
    <mergeCell ref="G32:H32"/>
    <mergeCell ref="E31:F31"/>
    <mergeCell ref="G25:H25"/>
    <mergeCell ref="G26:H26"/>
    <mergeCell ref="E25:F25"/>
    <mergeCell ref="E26:F26"/>
    <mergeCell ref="E27:F27"/>
    <mergeCell ref="G28:H28"/>
    <mergeCell ref="G29:H29"/>
    <mergeCell ref="G27:H27"/>
    <mergeCell ref="B16:H16"/>
    <mergeCell ref="C31:D31"/>
    <mergeCell ref="C32:D32"/>
    <mergeCell ref="E29:F29"/>
    <mergeCell ref="E23:F23"/>
    <mergeCell ref="E24:F24"/>
    <mergeCell ref="C30:D30"/>
    <mergeCell ref="E32:F32"/>
    <mergeCell ref="E30:F30"/>
    <mergeCell ref="C25:D25"/>
    <mergeCell ref="C26:D26"/>
    <mergeCell ref="C24:D24"/>
    <mergeCell ref="C27:D27"/>
    <mergeCell ref="C28:D28"/>
    <mergeCell ref="C29:D29"/>
    <mergeCell ref="E28:F28"/>
    <mergeCell ref="B18:H18"/>
    <mergeCell ref="E22:F22"/>
    <mergeCell ref="C22:D22"/>
    <mergeCell ref="C23:D23"/>
    <mergeCell ref="G22:H22"/>
    <mergeCell ref="G23:H23"/>
    <mergeCell ref="G24:H24"/>
    <mergeCell ref="A22:B22"/>
    <mergeCell ref="A2:H2"/>
    <mergeCell ref="A3:H3"/>
    <mergeCell ref="D15:E15"/>
    <mergeCell ref="D17:E17"/>
    <mergeCell ref="B10:H10"/>
    <mergeCell ref="D7:E7"/>
    <mergeCell ref="D9:E9"/>
    <mergeCell ref="D11:E11"/>
    <mergeCell ref="D13:E13"/>
    <mergeCell ref="A5:H5"/>
    <mergeCell ref="B8:H8"/>
    <mergeCell ref="B12:H12"/>
    <mergeCell ref="D6:E6"/>
    <mergeCell ref="B14:H14"/>
  </mergeCells>
  <phoneticPr fontId="3" type="noConversion"/>
  <printOptions horizontalCentered="1" verticalCentered="1"/>
  <pageMargins left="0.47244094488188981" right="0.11811023622047245" top="0.39370078740157483" bottom="0.78740157480314965" header="0.51181102362204722" footer="0.19685039370078741"/>
  <pageSetup scale="91" orientation="portrait" r:id="rId1"/>
  <headerFooter alignWithMargins="0">
    <oddFooter>&amp;CPage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H59"/>
  <sheetViews>
    <sheetView zoomScaleNormal="100" workbookViewId="0">
      <selection activeCell="B56" sqref="B56:D56"/>
    </sheetView>
  </sheetViews>
  <sheetFormatPr baseColWidth="10" defaultColWidth="9.109375" defaultRowHeight="15" customHeight="1"/>
  <cols>
    <col min="1" max="1" width="2.6640625" style="174" customWidth="1"/>
    <col min="2" max="2" width="10.6640625" style="174" customWidth="1"/>
    <col min="3" max="3" width="12.6640625" style="174" customWidth="1"/>
    <col min="4" max="4" width="18.6640625" style="174" customWidth="1"/>
    <col min="5" max="6" width="15.6640625" style="174" customWidth="1"/>
    <col min="7" max="7" width="7.6640625" style="212" customWidth="1"/>
    <col min="8" max="8" width="13.6640625" style="174" customWidth="1"/>
    <col min="9" max="16384" width="9.109375" style="174"/>
  </cols>
  <sheetData>
    <row r="1" spans="1:8" ht="18" customHeight="1">
      <c r="A1" s="766" t="s">
        <v>215</v>
      </c>
      <c r="B1" s="767"/>
      <c r="C1" s="767"/>
      <c r="D1" s="767"/>
      <c r="E1" s="767"/>
      <c r="F1" s="767"/>
      <c r="G1" s="767"/>
      <c r="H1" s="768"/>
    </row>
    <row r="2" spans="1:8" ht="21.75" customHeight="1" thickBot="1">
      <c r="A2" s="774">
        <f>'1-Présentation'!A4:L4</f>
        <v>0</v>
      </c>
      <c r="B2" s="775"/>
      <c r="C2" s="775"/>
      <c r="D2" s="775"/>
      <c r="E2" s="775"/>
      <c r="F2" s="775"/>
      <c r="G2" s="775"/>
      <c r="H2" s="776"/>
    </row>
    <row r="3" spans="1:8" ht="15" customHeight="1">
      <c r="A3" s="783" t="s">
        <v>146</v>
      </c>
      <c r="B3" s="784"/>
      <c r="C3" s="784"/>
      <c r="D3" s="784"/>
      <c r="E3" s="784"/>
      <c r="F3" s="784"/>
      <c r="G3" s="784"/>
      <c r="H3" s="785"/>
    </row>
    <row r="4" spans="1:8" s="175" customFormat="1" ht="15" customHeight="1">
      <c r="A4" s="770" t="s">
        <v>159</v>
      </c>
      <c r="B4" s="771"/>
      <c r="C4" s="771"/>
      <c r="D4" s="805"/>
      <c r="E4" s="805"/>
      <c r="F4" s="805"/>
      <c r="G4" s="805"/>
      <c r="H4" s="806"/>
    </row>
    <row r="5" spans="1:8" ht="12" customHeight="1">
      <c r="A5" s="176"/>
      <c r="B5" s="177"/>
      <c r="C5" s="177"/>
      <c r="D5" s="178"/>
      <c r="E5" s="179" t="s">
        <v>147</v>
      </c>
      <c r="F5" s="179" t="s">
        <v>148</v>
      </c>
      <c r="G5" s="809" t="s">
        <v>149</v>
      </c>
      <c r="H5" s="810"/>
    </row>
    <row r="6" spans="1:8" ht="12" customHeight="1">
      <c r="A6" s="180" t="s">
        <v>180</v>
      </c>
      <c r="B6" s="177"/>
      <c r="C6" s="177"/>
      <c r="D6" s="177"/>
      <c r="E6" s="177"/>
      <c r="F6" s="177"/>
      <c r="G6" s="772" t="s">
        <v>185</v>
      </c>
      <c r="H6" s="773"/>
    </row>
    <row r="7" spans="1:8" s="183" customFormat="1" ht="14.1" customHeight="1">
      <c r="A7" s="181"/>
      <c r="B7" s="182" t="s">
        <v>161</v>
      </c>
      <c r="C7" s="182" t="s">
        <v>150</v>
      </c>
      <c r="D7" s="182"/>
      <c r="E7" s="213"/>
      <c r="F7" s="214"/>
      <c r="G7" s="811"/>
      <c r="H7" s="808"/>
    </row>
    <row r="8" spans="1:8" s="183" customFormat="1" ht="14.1" customHeight="1">
      <c r="A8" s="181"/>
      <c r="B8" s="182"/>
      <c r="C8" s="182" t="s">
        <v>151</v>
      </c>
      <c r="D8" s="182"/>
      <c r="E8" s="215"/>
      <c r="F8" s="216"/>
      <c r="G8" s="793"/>
      <c r="H8" s="790"/>
    </row>
    <row r="9" spans="1:8" s="183" customFormat="1" ht="14.1" customHeight="1">
      <c r="A9" s="181"/>
      <c r="B9" s="182"/>
      <c r="C9" s="182" t="s">
        <v>152</v>
      </c>
      <c r="D9" s="182"/>
      <c r="E9" s="215"/>
      <c r="F9" s="216"/>
      <c r="G9" s="793"/>
      <c r="H9" s="790"/>
    </row>
    <row r="10" spans="1:8" s="183" customFormat="1" ht="14.1" customHeight="1">
      <c r="A10" s="181"/>
      <c r="B10" s="182" t="s">
        <v>162</v>
      </c>
      <c r="C10" s="182" t="s">
        <v>150</v>
      </c>
      <c r="D10" s="182"/>
      <c r="E10" s="215"/>
      <c r="F10" s="216"/>
      <c r="G10" s="793"/>
      <c r="H10" s="790"/>
    </row>
    <row r="11" spans="1:8" s="183" customFormat="1" ht="14.1" customHeight="1">
      <c r="A11" s="181"/>
      <c r="B11" s="182"/>
      <c r="C11" s="182" t="s">
        <v>151</v>
      </c>
      <c r="D11" s="182"/>
      <c r="E11" s="215"/>
      <c r="F11" s="216"/>
      <c r="G11" s="793"/>
      <c r="H11" s="790"/>
    </row>
    <row r="12" spans="1:8" ht="4.5" customHeight="1">
      <c r="A12" s="777"/>
      <c r="B12" s="778"/>
      <c r="C12" s="778"/>
      <c r="D12" s="778"/>
      <c r="E12" s="778"/>
      <c r="F12" s="778"/>
      <c r="G12" s="778"/>
      <c r="H12" s="779"/>
    </row>
    <row r="13" spans="1:8" ht="14.1" customHeight="1">
      <c r="A13" s="180" t="s">
        <v>181</v>
      </c>
      <c r="B13" s="177"/>
      <c r="C13" s="177"/>
      <c r="D13" s="177"/>
      <c r="E13" s="213"/>
      <c r="F13" s="214"/>
      <c r="G13" s="811"/>
      <c r="H13" s="808"/>
    </row>
    <row r="14" spans="1:8" ht="4.5" customHeight="1">
      <c r="A14" s="777"/>
      <c r="B14" s="778"/>
      <c r="C14" s="778"/>
      <c r="D14" s="778"/>
      <c r="E14" s="778"/>
      <c r="F14" s="778"/>
      <c r="G14" s="778"/>
      <c r="H14" s="779"/>
    </row>
    <row r="15" spans="1:8" ht="12" customHeight="1">
      <c r="A15" s="180" t="s">
        <v>182</v>
      </c>
      <c r="B15" s="177"/>
      <c r="C15" s="177"/>
      <c r="D15" s="778"/>
      <c r="E15" s="778"/>
      <c r="F15" s="778"/>
      <c r="G15" s="778"/>
      <c r="H15" s="779"/>
    </row>
    <row r="16" spans="1:8" s="183" customFormat="1" ht="14.1" customHeight="1">
      <c r="A16" s="181"/>
      <c r="B16" s="182" t="s">
        <v>154</v>
      </c>
      <c r="C16" s="182"/>
      <c r="D16" s="182"/>
      <c r="E16" s="213"/>
      <c r="F16" s="214"/>
      <c r="G16" s="807"/>
      <c r="H16" s="808"/>
    </row>
    <row r="17" spans="1:8" s="183" customFormat="1" ht="14.1" customHeight="1">
      <c r="A17" s="181"/>
      <c r="B17" s="182" t="s">
        <v>155</v>
      </c>
      <c r="C17" s="182"/>
      <c r="D17" s="182"/>
      <c r="E17" s="215"/>
      <c r="F17" s="216"/>
      <c r="G17" s="789"/>
      <c r="H17" s="790"/>
    </row>
    <row r="18" spans="1:8" s="183" customFormat="1" ht="14.1" customHeight="1">
      <c r="A18" s="181"/>
      <c r="B18" s="182" t="s">
        <v>156</v>
      </c>
      <c r="C18" s="182"/>
      <c r="D18" s="182"/>
      <c r="E18" s="215"/>
      <c r="F18" s="216"/>
      <c r="G18" s="789"/>
      <c r="H18" s="790"/>
    </row>
    <row r="19" spans="1:8" ht="12" customHeight="1">
      <c r="A19" s="180" t="s">
        <v>183</v>
      </c>
      <c r="B19" s="177"/>
      <c r="C19" s="778"/>
      <c r="D19" s="778"/>
      <c r="E19" s="778"/>
      <c r="F19" s="778"/>
      <c r="G19" s="778"/>
      <c r="H19" s="779"/>
    </row>
    <row r="20" spans="1:8" s="183" customFormat="1" ht="14.1" customHeight="1">
      <c r="A20" s="181"/>
      <c r="B20" s="182" t="s">
        <v>157</v>
      </c>
      <c r="C20" s="182"/>
      <c r="D20" s="182"/>
      <c r="E20" s="213"/>
      <c r="F20" s="214"/>
      <c r="G20" s="807"/>
      <c r="H20" s="808"/>
    </row>
    <row r="21" spans="1:8" s="183" customFormat="1" ht="14.1" customHeight="1">
      <c r="A21" s="181"/>
      <c r="B21" s="182" t="s">
        <v>158</v>
      </c>
      <c r="C21" s="182"/>
      <c r="D21" s="182"/>
      <c r="E21" s="215"/>
      <c r="F21" s="216"/>
      <c r="G21" s="789"/>
      <c r="H21" s="790"/>
    </row>
    <row r="22" spans="1:8" ht="4.5" customHeight="1">
      <c r="A22" s="777"/>
      <c r="B22" s="778"/>
      <c r="C22" s="778"/>
      <c r="D22" s="778"/>
      <c r="E22" s="778"/>
      <c r="F22" s="778"/>
      <c r="G22" s="778"/>
      <c r="H22" s="779"/>
    </row>
    <row r="23" spans="1:8" ht="14.1" customHeight="1" thickBot="1">
      <c r="A23" s="184" t="s">
        <v>184</v>
      </c>
      <c r="B23" s="185"/>
      <c r="C23" s="185"/>
      <c r="D23" s="185"/>
      <c r="E23" s="217"/>
      <c r="F23" s="218"/>
      <c r="G23" s="791"/>
      <c r="H23" s="792"/>
    </row>
    <row r="24" spans="1:8" ht="9" customHeight="1" thickBot="1">
      <c r="A24" s="177"/>
      <c r="B24" s="177"/>
      <c r="C24" s="177"/>
      <c r="D24" s="177"/>
      <c r="E24" s="177"/>
      <c r="F24" s="177"/>
      <c r="G24" s="186"/>
      <c r="H24" s="177"/>
    </row>
    <row r="25" spans="1:8" ht="15" customHeight="1">
      <c r="A25" s="786" t="s">
        <v>187</v>
      </c>
      <c r="B25" s="787"/>
      <c r="C25" s="787"/>
      <c r="D25" s="787"/>
      <c r="E25" s="787"/>
      <c r="F25" s="787"/>
      <c r="G25" s="787"/>
      <c r="H25" s="788"/>
    </row>
    <row r="26" spans="1:8" ht="3" customHeight="1">
      <c r="A26" s="176"/>
      <c r="B26" s="177"/>
      <c r="C26" s="177"/>
      <c r="D26" s="177"/>
      <c r="E26" s="177"/>
      <c r="F26" s="177"/>
      <c r="G26" s="186"/>
      <c r="H26" s="187"/>
    </row>
    <row r="27" spans="1:8" ht="14.1" customHeight="1">
      <c r="A27" s="176"/>
      <c r="B27" s="177"/>
      <c r="C27" s="177" t="s">
        <v>174</v>
      </c>
      <c r="D27" s="177"/>
      <c r="E27" s="177"/>
      <c r="F27" s="219"/>
      <c r="G27" s="186"/>
      <c r="H27" s="187"/>
    </row>
    <row r="28" spans="1:8" ht="14.1" customHeight="1">
      <c r="A28" s="176"/>
      <c r="B28" s="177"/>
      <c r="C28" s="177" t="s">
        <v>175</v>
      </c>
      <c r="D28" s="182" t="s">
        <v>124</v>
      </c>
      <c r="E28" s="177"/>
      <c r="F28" s="220"/>
      <c r="G28" s="186"/>
      <c r="H28" s="187"/>
    </row>
    <row r="29" spans="1:8" ht="14.1" customHeight="1">
      <c r="A29" s="176"/>
      <c r="B29" s="177"/>
      <c r="C29" s="177"/>
      <c r="D29" s="182" t="s">
        <v>153</v>
      </c>
      <c r="E29" s="177"/>
      <c r="F29" s="221"/>
      <c r="G29" s="186"/>
      <c r="H29" s="187"/>
    </row>
    <row r="30" spans="1:8" ht="14.1" customHeight="1">
      <c r="A30" s="176"/>
      <c r="B30" s="177"/>
      <c r="C30" s="177" t="s">
        <v>176</v>
      </c>
      <c r="D30" s="799" t="s">
        <v>160</v>
      </c>
      <c r="E30" s="799"/>
      <c r="F30" s="222"/>
      <c r="G30" s="186"/>
      <c r="H30" s="187"/>
    </row>
    <row r="31" spans="1:8" ht="14.1" customHeight="1" thickBot="1">
      <c r="A31" s="188"/>
      <c r="B31" s="185"/>
      <c r="C31" s="185"/>
      <c r="D31" s="800"/>
      <c r="E31" s="800"/>
      <c r="F31" s="223"/>
      <c r="G31" s="189"/>
      <c r="H31" s="190"/>
    </row>
    <row r="32" spans="1:8" ht="7.5" customHeight="1" thickBot="1">
      <c r="A32" s="177"/>
      <c r="B32" s="177"/>
      <c r="C32" s="177"/>
      <c r="D32" s="177"/>
      <c r="E32" s="177"/>
      <c r="F32" s="177"/>
      <c r="G32" s="186"/>
      <c r="H32" s="177"/>
    </row>
    <row r="33" spans="1:8" ht="15" customHeight="1">
      <c r="A33" s="786" t="s">
        <v>188</v>
      </c>
      <c r="B33" s="787"/>
      <c r="C33" s="787"/>
      <c r="D33" s="787"/>
      <c r="E33" s="787"/>
      <c r="F33" s="787"/>
      <c r="G33" s="787"/>
      <c r="H33" s="788"/>
    </row>
    <row r="34" spans="1:8" ht="10.5" customHeight="1">
      <c r="A34" s="780" t="s">
        <v>173</v>
      </c>
      <c r="B34" s="781"/>
      <c r="C34" s="781"/>
      <c r="D34" s="781"/>
      <c r="E34" s="781"/>
      <c r="F34" s="781"/>
      <c r="G34" s="781"/>
      <c r="H34" s="782"/>
    </row>
    <row r="35" spans="1:8" ht="15" customHeight="1">
      <c r="A35" s="191"/>
      <c r="B35" s="769" t="s">
        <v>163</v>
      </c>
      <c r="C35" s="769"/>
      <c r="D35" s="769"/>
      <c r="E35" s="192" t="s">
        <v>164</v>
      </c>
      <c r="F35" s="192" t="s">
        <v>165</v>
      </c>
      <c r="G35" s="192" t="s">
        <v>166</v>
      </c>
      <c r="H35" s="193" t="s">
        <v>149</v>
      </c>
    </row>
    <row r="36" spans="1:8" ht="10.5" customHeight="1">
      <c r="A36" s="191"/>
      <c r="B36" s="192"/>
      <c r="C36" s="192"/>
      <c r="D36" s="177"/>
      <c r="E36" s="194" t="s">
        <v>193</v>
      </c>
      <c r="F36" s="192"/>
      <c r="G36" s="192"/>
      <c r="H36" s="195" t="s">
        <v>185</v>
      </c>
    </row>
    <row r="37" spans="1:8" s="183" customFormat="1" ht="14.1" customHeight="1">
      <c r="A37" s="196" t="s">
        <v>10</v>
      </c>
      <c r="B37" s="802"/>
      <c r="C37" s="802"/>
      <c r="D37" s="802"/>
      <c r="E37" s="213"/>
      <c r="F37" s="213"/>
      <c r="G37" s="224"/>
      <c r="H37" s="225"/>
    </row>
    <row r="38" spans="1:8" s="183" customFormat="1" ht="14.1" customHeight="1">
      <c r="A38" s="196" t="s">
        <v>11</v>
      </c>
      <c r="B38" s="803"/>
      <c r="C38" s="803"/>
      <c r="D38" s="803"/>
      <c r="E38" s="215"/>
      <c r="F38" s="226"/>
      <c r="G38" s="227"/>
      <c r="H38" s="228"/>
    </row>
    <row r="39" spans="1:8" s="183" customFormat="1" ht="14.1" customHeight="1">
      <c r="A39" s="196" t="s">
        <v>12</v>
      </c>
      <c r="B39" s="804"/>
      <c r="C39" s="804"/>
      <c r="D39" s="804"/>
      <c r="E39" s="215"/>
      <c r="F39" s="215"/>
      <c r="G39" s="227"/>
      <c r="H39" s="229"/>
    </row>
    <row r="40" spans="1:8" s="183" customFormat="1" ht="14.1" customHeight="1">
      <c r="A40" s="196" t="s">
        <v>13</v>
      </c>
      <c r="B40" s="801"/>
      <c r="C40" s="801"/>
      <c r="D40" s="801"/>
      <c r="E40" s="215"/>
      <c r="F40" s="215"/>
      <c r="G40" s="227"/>
      <c r="H40" s="230"/>
    </row>
    <row r="41" spans="1:8" s="183" customFormat="1" ht="14.1" customHeight="1">
      <c r="A41" s="196" t="s">
        <v>14</v>
      </c>
      <c r="B41" s="801"/>
      <c r="C41" s="801"/>
      <c r="D41" s="801"/>
      <c r="E41" s="215"/>
      <c r="F41" s="215"/>
      <c r="G41" s="227"/>
      <c r="H41" s="230"/>
    </row>
    <row r="42" spans="1:8" s="183" customFormat="1" ht="14.1" customHeight="1">
      <c r="A42" s="196" t="s">
        <v>15</v>
      </c>
      <c r="B42" s="801"/>
      <c r="C42" s="801"/>
      <c r="D42" s="801"/>
      <c r="E42" s="215"/>
      <c r="F42" s="215"/>
      <c r="G42" s="227"/>
      <c r="H42" s="230"/>
    </row>
    <row r="43" spans="1:8" ht="6" customHeight="1">
      <c r="A43" s="197"/>
      <c r="B43" s="198"/>
      <c r="C43" s="198"/>
      <c r="D43" s="198"/>
      <c r="E43" s="177"/>
      <c r="F43" s="199"/>
      <c r="G43" s="186"/>
      <c r="H43" s="187"/>
    </row>
    <row r="44" spans="1:8" ht="15.9" customHeight="1" thickBot="1">
      <c r="A44" s="197"/>
      <c r="B44" s="198"/>
      <c r="C44" s="198"/>
      <c r="D44" s="198"/>
      <c r="E44" s="200"/>
      <c r="F44" s="231">
        <f>SUM(F37:F42)</f>
        <v>0</v>
      </c>
      <c r="G44" s="201"/>
      <c r="H44" s="187"/>
    </row>
    <row r="45" spans="1:8" ht="6.75" customHeight="1" thickTop="1" thickBot="1">
      <c r="A45" s="202"/>
      <c r="B45" s="203"/>
      <c r="C45" s="203"/>
      <c r="D45" s="203"/>
      <c r="E45" s="204"/>
      <c r="F45" s="204"/>
      <c r="G45" s="189"/>
      <c r="H45" s="190"/>
    </row>
    <row r="46" spans="1:8" ht="7.5" customHeight="1" thickBot="1">
      <c r="A46" s="177"/>
      <c r="B46" s="177"/>
      <c r="C46" s="177"/>
      <c r="D46" s="177"/>
      <c r="E46" s="177"/>
      <c r="F46" s="177"/>
      <c r="G46" s="186"/>
      <c r="H46" s="177"/>
    </row>
    <row r="47" spans="1:8" ht="15" customHeight="1">
      <c r="A47" s="786" t="s">
        <v>216</v>
      </c>
      <c r="B47" s="797"/>
      <c r="C47" s="797"/>
      <c r="D47" s="797"/>
      <c r="E47" s="797"/>
      <c r="F47" s="797"/>
      <c r="G47" s="797"/>
      <c r="H47" s="798"/>
    </row>
    <row r="48" spans="1:8" ht="12" customHeight="1">
      <c r="A48" s="794" t="s">
        <v>194</v>
      </c>
      <c r="B48" s="795"/>
      <c r="C48" s="795"/>
      <c r="D48" s="795"/>
      <c r="E48" s="795"/>
      <c r="F48" s="795"/>
      <c r="G48" s="795"/>
      <c r="H48" s="796"/>
    </row>
    <row r="49" spans="1:8" ht="10.5" customHeight="1">
      <c r="A49" s="780" t="s">
        <v>173</v>
      </c>
      <c r="B49" s="781"/>
      <c r="C49" s="781"/>
      <c r="D49" s="781"/>
      <c r="E49" s="781"/>
      <c r="F49" s="781"/>
      <c r="G49" s="781"/>
      <c r="H49" s="782"/>
    </row>
    <row r="50" spans="1:8" ht="15" customHeight="1">
      <c r="A50" s="191"/>
      <c r="B50" s="769" t="s">
        <v>167</v>
      </c>
      <c r="C50" s="769"/>
      <c r="D50" s="769"/>
      <c r="E50" s="192" t="s">
        <v>168</v>
      </c>
      <c r="F50" s="192" t="s">
        <v>166</v>
      </c>
      <c r="G50" s="813" t="s">
        <v>186</v>
      </c>
      <c r="H50" s="814"/>
    </row>
    <row r="51" spans="1:8" s="183" customFormat="1" ht="14.1" customHeight="1">
      <c r="A51" s="196" t="s">
        <v>10</v>
      </c>
      <c r="B51" s="819"/>
      <c r="C51" s="819"/>
      <c r="D51" s="819"/>
      <c r="E51" s="232"/>
      <c r="F51" s="233"/>
      <c r="G51" s="815"/>
      <c r="H51" s="816"/>
    </row>
    <row r="52" spans="1:8" s="183" customFormat="1" ht="14.1" customHeight="1">
      <c r="A52" s="196" t="s">
        <v>11</v>
      </c>
      <c r="B52" s="820"/>
      <c r="C52" s="820"/>
      <c r="D52" s="820"/>
      <c r="E52" s="234"/>
      <c r="F52" s="235"/>
      <c r="G52" s="817"/>
      <c r="H52" s="818"/>
    </row>
    <row r="53" spans="1:8" s="183" customFormat="1" ht="14.1" customHeight="1">
      <c r="A53" s="196" t="s">
        <v>12</v>
      </c>
      <c r="B53" s="812"/>
      <c r="C53" s="812"/>
      <c r="D53" s="812"/>
      <c r="E53" s="234"/>
      <c r="F53" s="235"/>
      <c r="G53" s="817"/>
      <c r="H53" s="818"/>
    </row>
    <row r="54" spans="1:8" s="183" customFormat="1" ht="14.1" customHeight="1">
      <c r="A54" s="196" t="s">
        <v>13</v>
      </c>
      <c r="B54" s="812"/>
      <c r="C54" s="812"/>
      <c r="D54" s="812"/>
      <c r="E54" s="234"/>
      <c r="F54" s="235"/>
      <c r="G54" s="817"/>
      <c r="H54" s="818"/>
    </row>
    <row r="55" spans="1:8" s="183" customFormat="1" ht="14.1" customHeight="1">
      <c r="A55" s="196" t="s">
        <v>14</v>
      </c>
      <c r="B55" s="812"/>
      <c r="C55" s="812"/>
      <c r="D55" s="812"/>
      <c r="E55" s="234"/>
      <c r="F55" s="235"/>
      <c r="G55" s="817"/>
      <c r="H55" s="818"/>
    </row>
    <row r="56" spans="1:8" s="183" customFormat="1" ht="14.1" customHeight="1">
      <c r="A56" s="196" t="s">
        <v>15</v>
      </c>
      <c r="B56" s="812"/>
      <c r="C56" s="812"/>
      <c r="D56" s="812"/>
      <c r="E56" s="234"/>
      <c r="F56" s="235"/>
      <c r="G56" s="817"/>
      <c r="H56" s="818"/>
    </row>
    <row r="57" spans="1:8" s="205" customFormat="1" ht="6" customHeight="1">
      <c r="A57" s="176"/>
      <c r="B57" s="177"/>
      <c r="C57" s="177"/>
      <c r="D57" s="177"/>
      <c r="E57" s="177"/>
      <c r="F57" s="177"/>
      <c r="G57" s="186"/>
      <c r="H57" s="187"/>
    </row>
    <row r="58" spans="1:8" ht="15.9" customHeight="1" thickBot="1">
      <c r="A58" s="176"/>
      <c r="B58" s="177"/>
      <c r="C58" s="177"/>
      <c r="D58" s="177"/>
      <c r="E58" s="231">
        <f>SUM(E51:E56)</f>
        <v>0</v>
      </c>
      <c r="F58" s="206"/>
      <c r="G58" s="186"/>
      <c r="H58" s="207"/>
    </row>
    <row r="59" spans="1:8" ht="6.75" customHeight="1" thickTop="1" thickBot="1">
      <c r="A59" s="208"/>
      <c r="B59" s="209"/>
      <c r="C59" s="209"/>
      <c r="D59" s="209"/>
      <c r="E59" s="209"/>
      <c r="F59" s="209"/>
      <c r="G59" s="210"/>
      <c r="H59" s="211"/>
    </row>
  </sheetData>
  <sheetProtection algorithmName="SHA-512" hashValue="c6TpI0tLkIFv1P2mv375GsPuAnB9uFUHtWcCpI7gtgZ06G2gONNBtMEsKLgumd8ilP+PP2xuhK9g9IFZwk73TA==" saltValue="RCPDPoH5ETo4nbLOhh5SRQ==" spinCount="100000" sheet="1" objects="1" scenarios="1" selectLockedCells="1"/>
  <mergeCells count="53">
    <mergeCell ref="B56:D56"/>
    <mergeCell ref="G50:H50"/>
    <mergeCell ref="G51:H51"/>
    <mergeCell ref="G52:H52"/>
    <mergeCell ref="G53:H53"/>
    <mergeCell ref="G54:H54"/>
    <mergeCell ref="G55:H55"/>
    <mergeCell ref="G56:H56"/>
    <mergeCell ref="B51:D51"/>
    <mergeCell ref="B52:D52"/>
    <mergeCell ref="B53:D53"/>
    <mergeCell ref="B54:D54"/>
    <mergeCell ref="B55:D55"/>
    <mergeCell ref="D15:H15"/>
    <mergeCell ref="D4:H4"/>
    <mergeCell ref="G20:H20"/>
    <mergeCell ref="G5:H5"/>
    <mergeCell ref="G7:H7"/>
    <mergeCell ref="G8:H8"/>
    <mergeCell ref="G10:H10"/>
    <mergeCell ref="G11:H11"/>
    <mergeCell ref="G13:H13"/>
    <mergeCell ref="G16:H16"/>
    <mergeCell ref="G17:H17"/>
    <mergeCell ref="G18:H18"/>
    <mergeCell ref="A49:H49"/>
    <mergeCell ref="B50:D50"/>
    <mergeCell ref="A48:H48"/>
    <mergeCell ref="A47:H47"/>
    <mergeCell ref="D30:E30"/>
    <mergeCell ref="D31:E31"/>
    <mergeCell ref="B40:D40"/>
    <mergeCell ref="B41:D41"/>
    <mergeCell ref="B42:D42"/>
    <mergeCell ref="B37:D37"/>
    <mergeCell ref="B38:D38"/>
    <mergeCell ref="B39:D39"/>
    <mergeCell ref="A1:H1"/>
    <mergeCell ref="B35:D35"/>
    <mergeCell ref="A4:C4"/>
    <mergeCell ref="G6:H6"/>
    <mergeCell ref="A2:H2"/>
    <mergeCell ref="A12:H12"/>
    <mergeCell ref="A14:H14"/>
    <mergeCell ref="A22:H22"/>
    <mergeCell ref="A34:H34"/>
    <mergeCell ref="A3:H3"/>
    <mergeCell ref="A25:H25"/>
    <mergeCell ref="A33:H33"/>
    <mergeCell ref="C19:H19"/>
    <mergeCell ref="G21:H21"/>
    <mergeCell ref="G23:H23"/>
    <mergeCell ref="G9:H9"/>
  </mergeCells>
  <phoneticPr fontId="3" type="noConversion"/>
  <printOptions horizontalCentered="1" verticalCentered="1"/>
  <pageMargins left="0.39370078740157483" right="0.19685039370078741" top="0.35433070866141736" bottom="0.39370078740157483" header="0.31496062992125984" footer="0.31496062992125984"/>
  <pageSetup scale="99" orientation="portrait" r:id="rId1"/>
  <headerFooter alignWithMargins="0">
    <oddFooter>&amp;CPage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N81"/>
  <sheetViews>
    <sheetView zoomScaleNormal="100" zoomScaleSheetLayoutView="100" workbookViewId="0">
      <selection activeCell="F11" sqref="F11"/>
    </sheetView>
  </sheetViews>
  <sheetFormatPr baseColWidth="10" defaultColWidth="9.109375" defaultRowHeight="13.2"/>
  <cols>
    <col min="1" max="1" width="5.6640625" style="284" customWidth="1"/>
    <col min="2" max="2" width="0.88671875" style="236" customWidth="1"/>
    <col min="3" max="3" width="1.6640625" style="236" customWidth="1"/>
    <col min="4" max="4" width="54" style="236" customWidth="1"/>
    <col min="5" max="5" width="8.6640625" style="236" customWidth="1"/>
    <col min="6" max="6" width="15.6640625" style="285" customWidth="1"/>
    <col min="7" max="7" width="1" style="285" customWidth="1"/>
    <col min="8" max="8" width="15.6640625" style="285" customWidth="1"/>
    <col min="9" max="9" width="1.33203125" style="236" customWidth="1"/>
    <col min="10" max="11" width="9.109375" style="236"/>
    <col min="12" max="12" width="10.21875" style="236" customWidth="1"/>
    <col min="13" max="13" width="12.44140625" style="236" bestFit="1" customWidth="1"/>
    <col min="14" max="16384" width="9.109375" style="236"/>
  </cols>
  <sheetData>
    <row r="1" spans="1:9" ht="15.6">
      <c r="A1" s="821" t="s">
        <v>202</v>
      </c>
      <c r="B1" s="822"/>
      <c r="C1" s="822"/>
      <c r="D1" s="822"/>
      <c r="E1" s="822"/>
      <c r="F1" s="822"/>
      <c r="G1" s="822"/>
      <c r="H1" s="822"/>
      <c r="I1" s="823"/>
    </row>
    <row r="2" spans="1:9" ht="17.25" customHeight="1">
      <c r="A2" s="827">
        <f>'1-Présentation'!A4:L4</f>
        <v>0</v>
      </c>
      <c r="B2" s="828"/>
      <c r="C2" s="828"/>
      <c r="D2" s="828"/>
      <c r="E2" s="828"/>
      <c r="F2" s="828"/>
      <c r="G2" s="828"/>
      <c r="H2" s="828"/>
      <c r="I2" s="829"/>
    </row>
    <row r="3" spans="1:9" ht="3.75" customHeight="1">
      <c r="A3" s="830"/>
      <c r="B3" s="831"/>
      <c r="C3" s="831"/>
      <c r="D3" s="831"/>
      <c r="E3" s="831"/>
      <c r="F3" s="831"/>
      <c r="G3" s="831"/>
      <c r="H3" s="831"/>
      <c r="I3" s="825"/>
    </row>
    <row r="4" spans="1:9" ht="15.6">
      <c r="A4" s="832" t="s">
        <v>203</v>
      </c>
      <c r="B4" s="833"/>
      <c r="C4" s="833"/>
      <c r="D4" s="833"/>
      <c r="E4" s="237">
        <f>'1-Présentation'!I7</f>
        <v>2023</v>
      </c>
      <c r="F4" s="238"/>
      <c r="G4" s="238"/>
      <c r="H4" s="238"/>
      <c r="I4" s="239"/>
    </row>
    <row r="5" spans="1:9" ht="3.75" customHeight="1" thickBot="1">
      <c r="A5" s="834"/>
      <c r="B5" s="835"/>
      <c r="C5" s="835"/>
      <c r="D5" s="835"/>
      <c r="E5" s="835"/>
      <c r="F5" s="835"/>
      <c r="G5" s="835"/>
      <c r="H5" s="835"/>
      <c r="I5" s="836"/>
    </row>
    <row r="6" spans="1:9" ht="7.5" customHeight="1" thickTop="1">
      <c r="A6" s="240"/>
      <c r="B6" s="241"/>
      <c r="C6" s="241"/>
      <c r="D6" s="241"/>
      <c r="E6" s="241"/>
      <c r="F6" s="242"/>
      <c r="G6" s="242"/>
      <c r="H6" s="242"/>
      <c r="I6" s="824"/>
    </row>
    <row r="7" spans="1:9" ht="13.5" customHeight="1">
      <c r="A7" s="240"/>
      <c r="B7" s="241"/>
      <c r="C7" s="241"/>
      <c r="D7" s="243" t="s">
        <v>37</v>
      </c>
      <c r="E7" s="244"/>
      <c r="F7" s="245">
        <f>+E4</f>
        <v>2023</v>
      </c>
      <c r="G7" s="245"/>
      <c r="H7" s="245">
        <f>+F7-1</f>
        <v>2022</v>
      </c>
      <c r="I7" s="825"/>
    </row>
    <row r="8" spans="1:9" ht="6" customHeight="1">
      <c r="A8" s="240"/>
      <c r="B8" s="241"/>
      <c r="C8" s="241"/>
      <c r="D8" s="241"/>
      <c r="E8" s="241"/>
      <c r="F8" s="242"/>
      <c r="G8" s="242"/>
      <c r="H8" s="242"/>
      <c r="I8" s="825"/>
    </row>
    <row r="9" spans="1:9">
      <c r="A9" s="240"/>
      <c r="B9" s="241"/>
      <c r="C9" s="246" t="s">
        <v>38</v>
      </c>
      <c r="D9" s="156"/>
      <c r="E9" s="156"/>
      <c r="F9" s="242"/>
      <c r="G9" s="242"/>
      <c r="H9" s="242"/>
      <c r="I9" s="825"/>
    </row>
    <row r="10" spans="1:9" ht="3" customHeight="1" thickBot="1">
      <c r="A10" s="240"/>
      <c r="B10" s="241"/>
      <c r="C10" s="241" t="s">
        <v>39</v>
      </c>
      <c r="D10" s="241"/>
      <c r="E10" s="241"/>
      <c r="F10" s="242"/>
      <c r="G10" s="242"/>
      <c r="H10" s="242"/>
      <c r="I10" s="825"/>
    </row>
    <row r="11" spans="1:9" ht="12.9" customHeight="1" thickTop="1">
      <c r="A11" s="247">
        <v>101</v>
      </c>
      <c r="B11" s="241"/>
      <c r="C11" s="241"/>
      <c r="D11" s="248" t="s">
        <v>40</v>
      </c>
      <c r="E11" s="241"/>
      <c r="F11" s="286"/>
      <c r="G11" s="242"/>
      <c r="H11" s="286"/>
      <c r="I11" s="825"/>
    </row>
    <row r="12" spans="1:9" ht="12.9" customHeight="1">
      <c r="A12" s="249">
        <v>102</v>
      </c>
      <c r="B12" s="241"/>
      <c r="C12" s="241"/>
      <c r="D12" s="11" t="s">
        <v>454</v>
      </c>
      <c r="E12" s="241"/>
      <c r="F12" s="287"/>
      <c r="G12" s="242"/>
      <c r="H12" s="287"/>
      <c r="I12" s="825"/>
    </row>
    <row r="13" spans="1:9" ht="12.9" customHeight="1">
      <c r="A13" s="247">
        <v>103</v>
      </c>
      <c r="B13" s="241"/>
      <c r="C13" s="241"/>
      <c r="D13" s="248" t="s">
        <v>41</v>
      </c>
      <c r="E13" s="241"/>
      <c r="F13" s="288"/>
      <c r="G13" s="250"/>
      <c r="H13" s="288"/>
      <c r="I13" s="825"/>
    </row>
    <row r="14" spans="1:9" ht="12.9" customHeight="1" thickBot="1">
      <c r="A14" s="247">
        <v>104</v>
      </c>
      <c r="B14" s="241"/>
      <c r="C14" s="241"/>
      <c r="D14" s="248" t="s">
        <v>42</v>
      </c>
      <c r="E14" s="241"/>
      <c r="F14" s="289"/>
      <c r="G14" s="251"/>
      <c r="H14" s="289"/>
      <c r="I14" s="825"/>
    </row>
    <row r="15" spans="1:9" ht="3.75" customHeight="1" thickTop="1">
      <c r="A15" s="247"/>
      <c r="B15" s="241"/>
      <c r="C15" s="241"/>
      <c r="D15" s="248"/>
      <c r="E15" s="241"/>
      <c r="F15" s="252"/>
      <c r="G15" s="251"/>
      <c r="H15" s="252"/>
      <c r="I15" s="825"/>
    </row>
    <row r="16" spans="1:9" ht="12.9" customHeight="1">
      <c r="A16" s="247"/>
      <c r="B16" s="241"/>
      <c r="C16" s="241"/>
      <c r="D16" s="248"/>
      <c r="E16" s="241"/>
      <c r="F16" s="300">
        <f>SUM(F11:F14)</f>
        <v>0</v>
      </c>
      <c r="G16" s="251"/>
      <c r="H16" s="300">
        <f>SUM(H11:H14)</f>
        <v>0</v>
      </c>
      <c r="I16" s="825"/>
    </row>
    <row r="17" spans="1:9" ht="4.5" customHeight="1">
      <c r="A17" s="247"/>
      <c r="B17" s="241"/>
      <c r="C17" s="241"/>
      <c r="D17" s="248"/>
      <c r="E17" s="241"/>
      <c r="F17" s="252"/>
      <c r="G17" s="251"/>
      <c r="H17" s="252"/>
      <c r="I17" s="825"/>
    </row>
    <row r="18" spans="1:9" ht="12.9" customHeight="1">
      <c r="A18" s="247">
        <v>105</v>
      </c>
      <c r="B18" s="241"/>
      <c r="C18" s="241"/>
      <c r="D18" s="248" t="s">
        <v>43</v>
      </c>
      <c r="E18" s="241"/>
      <c r="F18" s="290"/>
      <c r="G18" s="242"/>
      <c r="H18" s="290"/>
      <c r="I18" s="825"/>
    </row>
    <row r="19" spans="1:9" ht="12.9" customHeight="1">
      <c r="A19" s="247">
        <v>106</v>
      </c>
      <c r="B19" s="241"/>
      <c r="C19" s="241"/>
      <c r="D19" s="248" t="s">
        <v>44</v>
      </c>
      <c r="E19" s="241"/>
      <c r="F19" s="291"/>
      <c r="G19" s="253"/>
      <c r="H19" s="291"/>
      <c r="I19" s="825"/>
    </row>
    <row r="20" spans="1:9" ht="12.9" customHeight="1">
      <c r="A20" s="247">
        <v>107</v>
      </c>
      <c r="B20" s="241"/>
      <c r="C20" s="241"/>
      <c r="D20" s="248" t="s">
        <v>45</v>
      </c>
      <c r="E20" s="241"/>
      <c r="F20" s="291"/>
      <c r="G20" s="254"/>
      <c r="H20" s="291"/>
      <c r="I20" s="825"/>
    </row>
    <row r="21" spans="1:9" ht="12.9" customHeight="1">
      <c r="A21" s="247">
        <v>108</v>
      </c>
      <c r="B21" s="241"/>
      <c r="C21" s="241"/>
      <c r="D21" s="255" t="s">
        <v>464</v>
      </c>
      <c r="E21" s="241"/>
      <c r="F21" s="13">
        <f>'8-Contribution Diocésaine'!S59</f>
        <v>0</v>
      </c>
      <c r="G21" s="254"/>
      <c r="H21" s="291"/>
      <c r="I21" s="825"/>
    </row>
    <row r="22" spans="1:9" ht="12.9" customHeight="1">
      <c r="A22" s="247">
        <v>109</v>
      </c>
      <c r="B22" s="241"/>
      <c r="C22" s="241"/>
      <c r="D22" s="256" t="s">
        <v>468</v>
      </c>
      <c r="E22" s="241"/>
      <c r="F22" s="292"/>
      <c r="G22" s="257"/>
      <c r="H22" s="292"/>
      <c r="I22" s="825"/>
    </row>
    <row r="23" spans="1:9" ht="3.75" customHeight="1">
      <c r="A23" s="240"/>
      <c r="B23" s="241"/>
      <c r="C23" s="241"/>
      <c r="D23" s="241"/>
      <c r="E23" s="241"/>
      <c r="F23" s="242"/>
      <c r="G23" s="242"/>
      <c r="H23" s="242"/>
      <c r="I23" s="825"/>
    </row>
    <row r="24" spans="1:9" ht="14.25" customHeight="1">
      <c r="A24" s="240"/>
      <c r="B24" s="241"/>
      <c r="C24" s="241"/>
      <c r="D24" s="241"/>
      <c r="E24" s="241"/>
      <c r="F24" s="300">
        <f>SUM(F18:F22)</f>
        <v>0</v>
      </c>
      <c r="G24" s="242"/>
      <c r="H24" s="300">
        <f>SUM(H18:H22)</f>
        <v>0</v>
      </c>
      <c r="I24" s="825"/>
    </row>
    <row r="25" spans="1:9">
      <c r="A25" s="240"/>
      <c r="B25" s="241"/>
      <c r="C25" s="246" t="s">
        <v>46</v>
      </c>
      <c r="D25" s="156"/>
      <c r="E25" s="156"/>
      <c r="F25" s="242"/>
      <c r="G25" s="242"/>
      <c r="H25" s="242"/>
      <c r="I25" s="825"/>
    </row>
    <row r="26" spans="1:9" ht="3" customHeight="1">
      <c r="A26" s="240"/>
      <c r="B26" s="241"/>
      <c r="C26" s="241"/>
      <c r="D26" s="241"/>
      <c r="E26" s="241"/>
      <c r="F26" s="242"/>
      <c r="G26" s="242"/>
      <c r="H26" s="242"/>
      <c r="I26" s="825"/>
    </row>
    <row r="27" spans="1:9" ht="12.9" customHeight="1">
      <c r="A27" s="247">
        <v>151</v>
      </c>
      <c r="B27" s="241"/>
      <c r="C27" s="241"/>
      <c r="D27" s="248" t="s">
        <v>47</v>
      </c>
      <c r="E27" s="241"/>
      <c r="F27" s="293"/>
      <c r="G27" s="242"/>
      <c r="H27" s="293"/>
      <c r="I27" s="825"/>
    </row>
    <row r="28" spans="1:9" ht="12.9" customHeight="1">
      <c r="A28" s="247">
        <v>152</v>
      </c>
      <c r="B28" s="241"/>
      <c r="C28" s="241"/>
      <c r="D28" s="248" t="s">
        <v>48</v>
      </c>
      <c r="E28" s="241"/>
      <c r="F28" s="294"/>
      <c r="G28" s="253"/>
      <c r="H28" s="294"/>
      <c r="I28" s="825"/>
    </row>
    <row r="29" spans="1:9" ht="12.9" customHeight="1">
      <c r="A29" s="247">
        <v>153</v>
      </c>
      <c r="B29" s="241"/>
      <c r="C29" s="241"/>
      <c r="D29" s="248" t="s">
        <v>49</v>
      </c>
      <c r="E29" s="241"/>
      <c r="F29" s="294"/>
      <c r="G29" s="254"/>
      <c r="H29" s="294"/>
      <c r="I29" s="825"/>
    </row>
    <row r="30" spans="1:9" ht="12.9" customHeight="1">
      <c r="A30" s="247">
        <v>154</v>
      </c>
      <c r="B30" s="241"/>
      <c r="C30" s="241"/>
      <c r="D30" s="248" t="s">
        <v>50</v>
      </c>
      <c r="E30" s="241"/>
      <c r="F30" s="292"/>
      <c r="G30" s="257"/>
      <c r="H30" s="292"/>
      <c r="I30" s="825"/>
    </row>
    <row r="31" spans="1:9" ht="5.25" customHeight="1">
      <c r="A31" s="240"/>
      <c r="B31" s="241"/>
      <c r="C31" s="241"/>
      <c r="D31" s="241"/>
      <c r="E31" s="241"/>
      <c r="F31" s="301"/>
      <c r="G31" s="253"/>
      <c r="H31" s="301"/>
      <c r="I31" s="825"/>
    </row>
    <row r="32" spans="1:9" ht="12.75" customHeight="1">
      <c r="A32" s="240"/>
      <c r="B32" s="241"/>
      <c r="C32" s="241"/>
      <c r="D32" s="241"/>
      <c r="E32" s="241"/>
      <c r="F32" s="300">
        <f>SUM(F27:F30)</f>
        <v>0</v>
      </c>
      <c r="G32" s="253"/>
      <c r="H32" s="300">
        <f>SUM(H27:H30)</f>
        <v>0</v>
      </c>
      <c r="I32" s="825"/>
    </row>
    <row r="33" spans="1:14">
      <c r="A33" s="240"/>
      <c r="B33" s="241"/>
      <c r="C33" s="246" t="s">
        <v>209</v>
      </c>
      <c r="D33" s="241"/>
      <c r="E33" s="241"/>
      <c r="F33" s="242"/>
      <c r="G33" s="242"/>
      <c r="H33" s="242"/>
      <c r="I33" s="825"/>
    </row>
    <row r="34" spans="1:14" ht="3" customHeight="1">
      <c r="A34" s="240"/>
      <c r="B34" s="241"/>
      <c r="C34" s="241"/>
      <c r="D34" s="241"/>
      <c r="E34" s="241"/>
      <c r="F34" s="242"/>
      <c r="G34" s="242"/>
      <c r="H34" s="242"/>
      <c r="I34" s="825"/>
    </row>
    <row r="35" spans="1:14" ht="12.9" customHeight="1">
      <c r="A35" s="247">
        <v>171</v>
      </c>
      <c r="B35" s="241"/>
      <c r="C35" s="241"/>
      <c r="D35" s="248" t="s">
        <v>51</v>
      </c>
      <c r="E35" s="241"/>
      <c r="F35" s="293"/>
      <c r="G35" s="242"/>
      <c r="H35" s="293"/>
      <c r="I35" s="825"/>
    </row>
    <row r="36" spans="1:14" ht="12.9" customHeight="1">
      <c r="A36" s="247">
        <v>172</v>
      </c>
      <c r="B36" s="241"/>
      <c r="C36" s="241"/>
      <c r="D36" s="248" t="s">
        <v>52</v>
      </c>
      <c r="E36" s="241"/>
      <c r="F36" s="294"/>
      <c r="G36" s="242"/>
      <c r="H36" s="294"/>
      <c r="I36" s="825"/>
    </row>
    <row r="37" spans="1:14" ht="12.9" customHeight="1">
      <c r="A37" s="247">
        <v>173</v>
      </c>
      <c r="B37" s="241"/>
      <c r="C37" s="241"/>
      <c r="D37" s="248" t="s">
        <v>53</v>
      </c>
      <c r="E37" s="241"/>
      <c r="F37" s="294"/>
      <c r="G37" s="242"/>
      <c r="H37" s="294"/>
      <c r="I37" s="825"/>
    </row>
    <row r="38" spans="1:14" ht="12.9" customHeight="1">
      <c r="A38" s="247">
        <v>174</v>
      </c>
      <c r="B38" s="241"/>
      <c r="C38" s="241"/>
      <c r="D38" s="248" t="s">
        <v>54</v>
      </c>
      <c r="E38" s="241"/>
      <c r="F38" s="294"/>
      <c r="G38" s="242"/>
      <c r="H38" s="294"/>
      <c r="I38" s="825"/>
    </row>
    <row r="39" spans="1:14" ht="12.9" customHeight="1">
      <c r="A39" s="247">
        <v>175</v>
      </c>
      <c r="B39" s="241"/>
      <c r="C39" s="241"/>
      <c r="D39" s="248" t="s">
        <v>204</v>
      </c>
      <c r="E39" s="241"/>
      <c r="F39" s="294"/>
      <c r="G39" s="242"/>
      <c r="H39" s="294"/>
      <c r="I39" s="825"/>
    </row>
    <row r="40" spans="1:14" ht="12.9" customHeight="1">
      <c r="A40" s="247">
        <v>176</v>
      </c>
      <c r="B40" s="241"/>
      <c r="C40" s="241"/>
      <c r="D40" s="248" t="s">
        <v>55</v>
      </c>
      <c r="E40" s="241"/>
      <c r="F40" s="294"/>
      <c r="G40" s="242"/>
      <c r="H40" s="294"/>
      <c r="I40" s="825"/>
    </row>
    <row r="41" spans="1:14" ht="12.9" customHeight="1">
      <c r="A41" s="247">
        <v>177</v>
      </c>
      <c r="B41" s="241"/>
      <c r="C41" s="241"/>
      <c r="D41" s="248" t="s">
        <v>56</v>
      </c>
      <c r="E41" s="241"/>
      <c r="F41" s="294"/>
      <c r="G41" s="242"/>
      <c r="H41" s="294"/>
      <c r="I41" s="825"/>
    </row>
    <row r="42" spans="1:14" ht="12.9" customHeight="1">
      <c r="A42" s="247">
        <v>178</v>
      </c>
      <c r="B42" s="241"/>
      <c r="C42" s="241"/>
      <c r="D42" s="182" t="s">
        <v>455</v>
      </c>
      <c r="E42" s="241"/>
      <c r="F42" s="14">
        <f>-('10-Suivi dons dédiés'!$J$51)</f>
        <v>0</v>
      </c>
      <c r="G42" s="242"/>
      <c r="H42" s="77"/>
      <c r="I42" s="825"/>
      <c r="N42" s="260"/>
    </row>
    <row r="43" spans="1:14" ht="12.9" customHeight="1">
      <c r="A43" s="247">
        <v>179</v>
      </c>
      <c r="B43" s="241"/>
      <c r="C43" s="241"/>
      <c r="D43" s="248" t="s">
        <v>57</v>
      </c>
      <c r="E43" s="241"/>
      <c r="F43" s="294"/>
      <c r="G43" s="242"/>
      <c r="H43" s="294"/>
      <c r="I43" s="825"/>
    </row>
    <row r="44" spans="1:14" ht="12.9" customHeight="1">
      <c r="A44" s="247">
        <v>189</v>
      </c>
      <c r="B44" s="241"/>
      <c r="C44" s="241"/>
      <c r="D44" s="261" t="s">
        <v>205</v>
      </c>
      <c r="E44" s="262"/>
      <c r="F44" s="292"/>
      <c r="G44" s="242"/>
      <c r="H44" s="292"/>
      <c r="I44" s="825"/>
    </row>
    <row r="45" spans="1:14" ht="4.5" customHeight="1">
      <c r="A45" s="240"/>
      <c r="B45" s="241"/>
      <c r="C45" s="241"/>
      <c r="D45" s="241"/>
      <c r="E45" s="241"/>
      <c r="F45" s="242"/>
      <c r="G45" s="242"/>
      <c r="H45" s="242"/>
      <c r="I45" s="825"/>
    </row>
    <row r="46" spans="1:14" ht="14.25" customHeight="1">
      <c r="A46" s="240"/>
      <c r="B46" s="241"/>
      <c r="C46" s="241"/>
      <c r="D46" s="241"/>
      <c r="E46" s="241"/>
      <c r="F46" s="300">
        <f>SUM(F35:F44)</f>
        <v>0</v>
      </c>
      <c r="G46" s="253"/>
      <c r="H46" s="300">
        <f>SUM(H35:H44)</f>
        <v>0</v>
      </c>
      <c r="I46" s="825"/>
    </row>
    <row r="47" spans="1:14" ht="6" customHeight="1">
      <c r="A47" s="240"/>
      <c r="B47" s="241"/>
      <c r="C47" s="241"/>
      <c r="D47" s="241"/>
      <c r="E47" s="241"/>
      <c r="F47" s="242"/>
      <c r="G47" s="242"/>
      <c r="H47" s="263"/>
      <c r="I47" s="825"/>
    </row>
    <row r="48" spans="1:14" ht="16.2" thickBot="1">
      <c r="A48" s="240"/>
      <c r="B48" s="241"/>
      <c r="C48" s="156" t="s">
        <v>58</v>
      </c>
      <c r="D48" s="243"/>
      <c r="E48" s="244"/>
      <c r="F48" s="264">
        <f>+F16+F24+F32+F46</f>
        <v>0</v>
      </c>
      <c r="G48" s="242"/>
      <c r="H48" s="264">
        <f>+H16+H24+H32+H46</f>
        <v>0</v>
      </c>
      <c r="I48" s="825"/>
    </row>
    <row r="49" spans="1:13" ht="6" customHeight="1" thickTop="1">
      <c r="A49" s="240"/>
      <c r="B49" s="241"/>
      <c r="C49" s="241"/>
      <c r="D49" s="241"/>
      <c r="E49" s="241"/>
      <c r="F49" s="242"/>
      <c r="G49" s="242"/>
      <c r="H49" s="242"/>
      <c r="I49" s="825"/>
    </row>
    <row r="50" spans="1:13" ht="13.8">
      <c r="A50" s="240"/>
      <c r="B50" s="241"/>
      <c r="C50" s="241"/>
      <c r="D50" s="243" t="s">
        <v>59</v>
      </c>
      <c r="E50" s="241"/>
      <c r="F50" s="242"/>
      <c r="G50" s="242"/>
      <c r="H50" s="242"/>
      <c r="I50" s="825"/>
    </row>
    <row r="51" spans="1:13" ht="6" customHeight="1">
      <c r="A51" s="240"/>
      <c r="B51" s="241"/>
      <c r="C51" s="241"/>
      <c r="D51" s="241"/>
      <c r="E51" s="241"/>
      <c r="F51" s="242"/>
      <c r="G51" s="242"/>
      <c r="H51" s="242"/>
      <c r="I51" s="825"/>
    </row>
    <row r="52" spans="1:13">
      <c r="A52" s="240"/>
      <c r="B52" s="241"/>
      <c r="C52" s="246" t="s">
        <v>60</v>
      </c>
      <c r="D52" s="241"/>
      <c r="E52" s="241"/>
      <c r="F52" s="242"/>
      <c r="G52" s="242"/>
      <c r="H52" s="242"/>
      <c r="I52" s="825"/>
    </row>
    <row r="53" spans="1:13" ht="3" customHeight="1">
      <c r="A53" s="240"/>
      <c r="B53" s="241"/>
      <c r="C53" s="241"/>
      <c r="D53" s="241"/>
      <c r="E53" s="241"/>
      <c r="F53" s="242"/>
      <c r="G53" s="242"/>
      <c r="H53" s="242"/>
      <c r="I53" s="825"/>
    </row>
    <row r="54" spans="1:13" ht="12.9" customHeight="1">
      <c r="A54" s="247">
        <v>201</v>
      </c>
      <c r="B54" s="241"/>
      <c r="C54" s="241"/>
      <c r="D54" s="248" t="s">
        <v>177</v>
      </c>
      <c r="E54" s="241"/>
      <c r="F54" s="293"/>
      <c r="G54" s="265"/>
      <c r="H54" s="293"/>
      <c r="I54" s="825"/>
    </row>
    <row r="55" spans="1:13" ht="12.9" customHeight="1">
      <c r="A55" s="247">
        <v>202</v>
      </c>
      <c r="B55" s="241"/>
      <c r="C55" s="241"/>
      <c r="D55" s="248" t="s">
        <v>178</v>
      </c>
      <c r="E55" s="241"/>
      <c r="F55" s="294"/>
      <c r="G55" s="265"/>
      <c r="H55" s="294"/>
      <c r="I55" s="825"/>
    </row>
    <row r="56" spans="1:13" ht="12.9" customHeight="1">
      <c r="A56" s="247">
        <v>203</v>
      </c>
      <c r="B56" s="241"/>
      <c r="C56" s="241"/>
      <c r="D56" s="246" t="s">
        <v>477</v>
      </c>
      <c r="E56" s="241"/>
      <c r="F56" s="294"/>
      <c r="G56" s="266"/>
      <c r="H56" s="294"/>
      <c r="I56" s="825"/>
      <c r="K56" s="241"/>
      <c r="L56" s="241"/>
      <c r="M56" s="241"/>
    </row>
    <row r="57" spans="1:13" ht="12.9" customHeight="1">
      <c r="A57" s="247">
        <v>204</v>
      </c>
      <c r="B57" s="241"/>
      <c r="C57" s="241"/>
      <c r="D57" s="255" t="s">
        <v>463</v>
      </c>
      <c r="E57" s="241"/>
      <c r="F57" s="14">
        <f>'8-Contribution Diocésaine'!S57</f>
        <v>0</v>
      </c>
      <c r="G57" s="266"/>
      <c r="H57" s="294"/>
      <c r="I57" s="825"/>
      <c r="K57" s="241"/>
      <c r="L57" s="267"/>
      <c r="M57" s="241"/>
    </row>
    <row r="58" spans="1:13" ht="12.9" customHeight="1">
      <c r="A58" s="247">
        <v>205</v>
      </c>
      <c r="B58" s="241"/>
      <c r="C58" s="241"/>
      <c r="D58" s="255" t="s">
        <v>462</v>
      </c>
      <c r="E58" s="241"/>
      <c r="F58" s="294"/>
      <c r="G58" s="266"/>
      <c r="H58" s="294"/>
      <c r="I58" s="825"/>
      <c r="K58" s="241"/>
      <c r="L58" s="241"/>
      <c r="M58" s="241"/>
    </row>
    <row r="59" spans="1:13" ht="12.9" customHeight="1">
      <c r="A59" s="247">
        <v>206</v>
      </c>
      <c r="B59" s="241"/>
      <c r="C59" s="241"/>
      <c r="D59" s="248" t="s">
        <v>61</v>
      </c>
      <c r="E59" s="241"/>
      <c r="F59" s="294"/>
      <c r="G59" s="266"/>
      <c r="H59" s="294"/>
      <c r="I59" s="825"/>
    </row>
    <row r="60" spans="1:13" ht="12.9" customHeight="1">
      <c r="A60" s="247">
        <v>207</v>
      </c>
      <c r="B60" s="241"/>
      <c r="C60" s="241"/>
      <c r="D60" s="248" t="s">
        <v>62</v>
      </c>
      <c r="E60" s="241"/>
      <c r="F60" s="294"/>
      <c r="G60" s="266"/>
      <c r="H60" s="294"/>
      <c r="I60" s="825"/>
    </row>
    <row r="61" spans="1:13" ht="12.9" customHeight="1">
      <c r="A61" s="247">
        <v>208</v>
      </c>
      <c r="B61" s="241"/>
      <c r="C61" s="241"/>
      <c r="D61" s="268" t="s">
        <v>278</v>
      </c>
      <c r="E61" s="241"/>
      <c r="F61" s="292"/>
      <c r="G61" s="265"/>
      <c r="H61" s="292"/>
      <c r="I61" s="825"/>
    </row>
    <row r="62" spans="1:13" ht="3" customHeight="1">
      <c r="A62" s="240"/>
      <c r="B62" s="241"/>
      <c r="C62" s="241"/>
      <c r="D62" s="241"/>
      <c r="E62" s="241"/>
      <c r="F62" s="269"/>
      <c r="G62" s="270"/>
      <c r="H62" s="269"/>
      <c r="I62" s="825"/>
    </row>
    <row r="63" spans="1:13" ht="14.25" customHeight="1">
      <c r="A63" s="240"/>
      <c r="B63" s="241"/>
      <c r="C63" s="241"/>
      <c r="D63" s="241"/>
      <c r="E63" s="241"/>
      <c r="F63" s="300">
        <f>SUM(F54:F61)</f>
        <v>0</v>
      </c>
      <c r="G63" s="270"/>
      <c r="H63" s="300">
        <f>SUM(H54:H61)</f>
        <v>0</v>
      </c>
      <c r="I63" s="825"/>
    </row>
    <row r="64" spans="1:13">
      <c r="A64" s="240"/>
      <c r="B64" s="241"/>
      <c r="C64" s="246" t="s">
        <v>63</v>
      </c>
      <c r="D64" s="156"/>
      <c r="E64" s="156"/>
      <c r="F64" s="242"/>
      <c r="G64" s="242"/>
      <c r="H64" s="242"/>
      <c r="I64" s="825"/>
    </row>
    <row r="65" spans="1:14" ht="3" customHeight="1">
      <c r="A65" s="240"/>
      <c r="B65" s="241"/>
      <c r="C65" s="241"/>
      <c r="D65" s="241"/>
      <c r="E65" s="241"/>
      <c r="F65" s="242"/>
      <c r="G65" s="242"/>
      <c r="H65" s="242"/>
      <c r="I65" s="825"/>
    </row>
    <row r="66" spans="1:14" ht="12.9" customHeight="1">
      <c r="A66" s="247">
        <v>211</v>
      </c>
      <c r="B66" s="241"/>
      <c r="C66" s="241"/>
      <c r="D66" s="248" t="s">
        <v>64</v>
      </c>
      <c r="E66" s="241"/>
      <c r="F66" s="295"/>
      <c r="G66" s="252"/>
      <c r="H66" s="293"/>
      <c r="I66" s="825"/>
    </row>
    <row r="67" spans="1:14" ht="12.9" customHeight="1">
      <c r="A67" s="247">
        <v>212</v>
      </c>
      <c r="B67" s="241"/>
      <c r="C67" s="241"/>
      <c r="D67" s="248" t="s">
        <v>179</v>
      </c>
      <c r="E67" s="241"/>
      <c r="F67" s="296"/>
      <c r="G67" s="252"/>
      <c r="H67" s="294"/>
      <c r="I67" s="825"/>
    </row>
    <row r="68" spans="1:14" ht="12.9" customHeight="1">
      <c r="A68" s="247">
        <v>213</v>
      </c>
      <c r="B68" s="241"/>
      <c r="C68" s="241"/>
      <c r="D68" s="248" t="s">
        <v>65</v>
      </c>
      <c r="E68" s="241"/>
      <c r="F68" s="297"/>
      <c r="G68" s="271"/>
      <c r="H68" s="292"/>
      <c r="I68" s="825"/>
    </row>
    <row r="69" spans="1:14" ht="6" customHeight="1">
      <c r="A69" s="240"/>
      <c r="B69" s="241"/>
      <c r="C69" s="241"/>
      <c r="D69" s="241"/>
      <c r="E69" s="241"/>
      <c r="F69" s="242"/>
      <c r="G69" s="242"/>
      <c r="H69" s="242"/>
      <c r="I69" s="825"/>
    </row>
    <row r="70" spans="1:14" ht="15" customHeight="1">
      <c r="A70" s="240"/>
      <c r="B70" s="241"/>
      <c r="C70" s="241"/>
      <c r="D70" s="241"/>
      <c r="E70" s="241"/>
      <c r="F70" s="300">
        <f>SUM(F66:F68)</f>
        <v>0</v>
      </c>
      <c r="G70" s="242"/>
      <c r="H70" s="300">
        <f>SUM(H66:H68)</f>
        <v>0</v>
      </c>
      <c r="I70" s="825"/>
    </row>
    <row r="71" spans="1:14" ht="15.6">
      <c r="A71" s="240"/>
      <c r="B71" s="241"/>
      <c r="C71" s="241"/>
      <c r="D71" s="243" t="s">
        <v>66</v>
      </c>
      <c r="E71" s="244"/>
      <c r="F71" s="242"/>
      <c r="G71" s="242"/>
      <c r="H71" s="242"/>
      <c r="I71" s="825"/>
    </row>
    <row r="72" spans="1:14" ht="2.25" customHeight="1">
      <c r="A72" s="240"/>
      <c r="B72" s="241"/>
      <c r="C72" s="241"/>
      <c r="D72" s="241"/>
      <c r="E72" s="241"/>
      <c r="F72" s="242"/>
      <c r="G72" s="242"/>
      <c r="H72" s="242"/>
      <c r="I72" s="825"/>
    </row>
    <row r="73" spans="1:14" ht="12.9" customHeight="1">
      <c r="A73" s="247">
        <v>290</v>
      </c>
      <c r="B73" s="241"/>
      <c r="C73" s="248"/>
      <c r="D73" s="248" t="s">
        <v>206</v>
      </c>
      <c r="E73" s="241"/>
      <c r="F73" s="272">
        <f>H77-H74+F42</f>
        <v>0</v>
      </c>
      <c r="G73" s="266"/>
      <c r="H73" s="293"/>
      <c r="I73" s="825"/>
      <c r="M73" s="260"/>
    </row>
    <row r="74" spans="1:14" ht="12.9" customHeight="1">
      <c r="A74" s="247">
        <v>292</v>
      </c>
      <c r="B74" s="241"/>
      <c r="C74" s="255"/>
      <c r="D74" s="182" t="s">
        <v>456</v>
      </c>
      <c r="E74" s="241"/>
      <c r="F74" s="273">
        <f>'10-Suivi dons dédiés'!$J$55</f>
        <v>0</v>
      </c>
      <c r="G74" s="266"/>
      <c r="H74" s="258"/>
      <c r="I74" s="825"/>
      <c r="N74" s="260"/>
    </row>
    <row r="75" spans="1:14" ht="12.9" customHeight="1">
      <c r="A75" s="247">
        <v>299</v>
      </c>
      <c r="B75" s="241"/>
      <c r="C75" s="248"/>
      <c r="D75" s="255" t="s">
        <v>207</v>
      </c>
      <c r="E75" s="241"/>
      <c r="F75" s="274">
        <f>+'5-REVENUS'!H59-'6-DÉPENSES'!G84</f>
        <v>0</v>
      </c>
      <c r="G75" s="275"/>
      <c r="H75" s="274">
        <f>+'5-REVENUS'!J59-'6-DÉPENSES'!I84</f>
        <v>0</v>
      </c>
      <c r="I75" s="825"/>
    </row>
    <row r="76" spans="1:14" ht="12.9" customHeight="1">
      <c r="A76" s="240"/>
      <c r="B76" s="241"/>
      <c r="F76" s="236"/>
      <c r="G76" s="236"/>
      <c r="H76" s="236"/>
      <c r="I76" s="825"/>
      <c r="M76" s="276"/>
    </row>
    <row r="77" spans="1:14" ht="15.9" customHeight="1">
      <c r="A77" s="240"/>
      <c r="B77" s="241"/>
      <c r="C77" s="236" t="s">
        <v>208</v>
      </c>
      <c r="E77" s="277">
        <f>'1-Présentation'!I7</f>
        <v>2023</v>
      </c>
      <c r="F77" s="298">
        <f>+F73+F74+F75</f>
        <v>0</v>
      </c>
      <c r="G77" s="278"/>
      <c r="H77" s="299">
        <f>+H73+H74+H75</f>
        <v>0</v>
      </c>
      <c r="I77" s="825"/>
    </row>
    <row r="78" spans="1:14" ht="6" customHeight="1">
      <c r="A78" s="240"/>
      <c r="B78" s="241"/>
      <c r="C78" s="241"/>
      <c r="D78" s="241"/>
      <c r="E78" s="241"/>
      <c r="F78" s="259"/>
      <c r="G78" s="259"/>
      <c r="H78" s="279"/>
      <c r="I78" s="825"/>
    </row>
    <row r="79" spans="1:14" ht="6" customHeight="1">
      <c r="A79" s="240"/>
      <c r="B79" s="241"/>
      <c r="C79" s="241"/>
      <c r="D79" s="241"/>
      <c r="E79" s="241"/>
      <c r="F79" s="242"/>
      <c r="G79" s="242"/>
      <c r="H79" s="263"/>
      <c r="I79" s="825"/>
    </row>
    <row r="80" spans="1:14" ht="20.100000000000001" customHeight="1" thickBot="1">
      <c r="A80" s="240"/>
      <c r="B80" s="241"/>
      <c r="C80" s="156" t="s">
        <v>67</v>
      </c>
      <c r="D80" s="156"/>
      <c r="E80" s="156"/>
      <c r="F80" s="264">
        <f>F77+F70+F63</f>
        <v>0</v>
      </c>
      <c r="G80" s="278"/>
      <c r="H80" s="264">
        <f>H77+H70+H63</f>
        <v>0</v>
      </c>
      <c r="I80" s="825"/>
    </row>
    <row r="81" spans="1:9" ht="7.5" customHeight="1" thickTop="1" thickBot="1">
      <c r="A81" s="280"/>
      <c r="B81" s="281"/>
      <c r="C81" s="281"/>
      <c r="D81" s="281"/>
      <c r="E81" s="281"/>
      <c r="F81" s="282"/>
      <c r="G81" s="282"/>
      <c r="H81" s="283"/>
      <c r="I81" s="826"/>
    </row>
  </sheetData>
  <sheetProtection algorithmName="SHA-512" hashValue="+54lNVCJ24ehOZqlrgv3cQW2h9nEbJVvHNpXlzfJ/yDm9QMCxAS8/d6AqUHOuNrGm5SwX/xUHjr5r7oofeIdpw==" saltValue="UMSyxRuWVYJBVSTSh4zHlg==" spinCount="100000" sheet="1" objects="1" scenarios="1" selectLockedCells="1"/>
  <mergeCells count="6">
    <mergeCell ref="A1:I1"/>
    <mergeCell ref="I6:I81"/>
    <mergeCell ref="A2:I2"/>
    <mergeCell ref="A3:I3"/>
    <mergeCell ref="A4:D4"/>
    <mergeCell ref="A5:I5"/>
  </mergeCells>
  <phoneticPr fontId="3" type="noConversion"/>
  <printOptions horizontalCentered="1" verticalCentered="1"/>
  <pageMargins left="0.59055118110236227" right="0.51181102362204722" top="0.39370078740157483" bottom="0.39370078740157483" header="0.31496062992125984" footer="0.27559055118110237"/>
  <pageSetup paperSize="9" scale="89" orientation="portrait" r:id="rId1"/>
  <headerFooter alignWithMargins="0">
    <oddFooter>&amp;C
Page 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pageSetUpPr fitToPage="1"/>
  </sheetPr>
  <dimension ref="A1:O60"/>
  <sheetViews>
    <sheetView zoomScaleNormal="100" zoomScaleSheetLayoutView="100" workbookViewId="0">
      <selection activeCell="J9" sqref="J9"/>
    </sheetView>
  </sheetViews>
  <sheetFormatPr baseColWidth="10" defaultColWidth="9.109375" defaultRowHeight="13.2"/>
  <cols>
    <col min="1" max="1" width="6.6640625" style="348" customWidth="1"/>
    <col min="2" max="2" width="0.88671875" style="303" customWidth="1"/>
    <col min="3" max="3" width="1.6640625" style="303" customWidth="1"/>
    <col min="4" max="4" width="5.6640625" style="303" customWidth="1"/>
    <col min="5" max="5" width="47.109375" style="303" customWidth="1"/>
    <col min="6" max="6" width="8.6640625" style="303" customWidth="1"/>
    <col min="7" max="7" width="4" style="303" customWidth="1"/>
    <col min="8" max="8" width="14.6640625" style="349" bestFit="1" customWidth="1"/>
    <col min="9" max="9" width="1.33203125" style="349" customWidth="1"/>
    <col min="10" max="10" width="15.88671875" style="303" customWidth="1"/>
    <col min="11" max="11" width="1.33203125" style="303" customWidth="1"/>
    <col min="12" max="16384" width="9.109375" style="303"/>
  </cols>
  <sheetData>
    <row r="1" spans="1:12" ht="18" customHeight="1">
      <c r="A1" s="837" t="s">
        <v>202</v>
      </c>
      <c r="B1" s="837"/>
      <c r="C1" s="837"/>
      <c r="D1" s="837"/>
      <c r="E1" s="837"/>
      <c r="F1" s="837"/>
      <c r="G1" s="837"/>
      <c r="H1" s="837"/>
      <c r="I1" s="837"/>
      <c r="J1" s="837"/>
      <c r="K1" s="837"/>
      <c r="L1" s="302"/>
    </row>
    <row r="2" spans="1:12" ht="21" customHeight="1" thickBot="1">
      <c r="A2" s="843">
        <f>'1-Présentation'!A4:L4</f>
        <v>0</v>
      </c>
      <c r="B2" s="843"/>
      <c r="C2" s="843"/>
      <c r="D2" s="843"/>
      <c r="E2" s="843"/>
      <c r="F2" s="843"/>
      <c r="G2" s="843"/>
      <c r="H2" s="843"/>
      <c r="I2" s="843"/>
      <c r="J2" s="843"/>
      <c r="K2" s="843"/>
      <c r="L2" s="302"/>
    </row>
    <row r="3" spans="1:12" ht="21" customHeight="1">
      <c r="A3" s="766" t="s">
        <v>211</v>
      </c>
      <c r="B3" s="767"/>
      <c r="C3" s="767"/>
      <c r="D3" s="767"/>
      <c r="E3" s="767"/>
      <c r="F3" s="767"/>
      <c r="G3" s="767"/>
      <c r="H3" s="767"/>
      <c r="I3" s="767"/>
      <c r="J3" s="767"/>
      <c r="K3" s="304"/>
      <c r="L3" s="302"/>
    </row>
    <row r="4" spans="1:12" ht="18" customHeight="1" thickBot="1">
      <c r="A4" s="844" t="s">
        <v>210</v>
      </c>
      <c r="B4" s="845"/>
      <c r="C4" s="845"/>
      <c r="D4" s="845"/>
      <c r="E4" s="845"/>
      <c r="F4" s="305">
        <f>'1-Présentation'!I7</f>
        <v>2023</v>
      </c>
      <c r="G4" s="846"/>
      <c r="H4" s="845"/>
      <c r="I4" s="845"/>
      <c r="J4" s="845"/>
      <c r="K4" s="847"/>
    </row>
    <row r="5" spans="1:12" ht="16.5" customHeight="1" thickTop="1">
      <c r="A5" s="306"/>
      <c r="B5" s="307"/>
      <c r="C5" s="307"/>
      <c r="D5" s="307"/>
      <c r="E5" s="307"/>
      <c r="F5" s="307"/>
      <c r="G5" s="307"/>
      <c r="H5" s="308">
        <f>+F4</f>
        <v>2023</v>
      </c>
      <c r="I5" s="309"/>
      <c r="J5" s="308">
        <f>+H5-1</f>
        <v>2022</v>
      </c>
      <c r="K5" s="840"/>
    </row>
    <row r="6" spans="1:12" ht="15" customHeight="1">
      <c r="A6" s="310"/>
      <c r="B6" s="311"/>
      <c r="C6" s="312" t="s">
        <v>68</v>
      </c>
      <c r="D6" s="313"/>
      <c r="E6" s="302"/>
      <c r="F6" s="302"/>
      <c r="G6" s="302"/>
      <c r="H6" s="314"/>
      <c r="I6" s="315"/>
      <c r="J6" s="302"/>
      <c r="K6" s="841"/>
    </row>
    <row r="7" spans="1:12" ht="15" customHeight="1">
      <c r="A7" s="310">
        <v>401</v>
      </c>
      <c r="B7" s="316"/>
      <c r="C7" s="302"/>
      <c r="D7" s="302" t="s">
        <v>69</v>
      </c>
      <c r="E7" s="302"/>
      <c r="F7" s="302"/>
      <c r="G7" s="302"/>
      <c r="H7" s="350"/>
      <c r="I7" s="317"/>
      <c r="J7" s="350"/>
      <c r="K7" s="841"/>
    </row>
    <row r="8" spans="1:12" ht="15" customHeight="1">
      <c r="A8" s="310">
        <v>402</v>
      </c>
      <c r="B8" s="316"/>
      <c r="C8" s="302"/>
      <c r="D8" s="302" t="s">
        <v>70</v>
      </c>
      <c r="E8" s="302"/>
      <c r="F8" s="302"/>
      <c r="G8" s="302"/>
      <c r="H8" s="351"/>
      <c r="I8" s="317"/>
      <c r="J8" s="351"/>
      <c r="K8" s="841"/>
    </row>
    <row r="9" spans="1:12" ht="15" customHeight="1">
      <c r="A9" s="310">
        <v>403</v>
      </c>
      <c r="B9" s="316"/>
      <c r="C9" s="302"/>
      <c r="D9" s="302" t="s">
        <v>71</v>
      </c>
      <c r="E9" s="302"/>
      <c r="F9" s="302"/>
      <c r="G9" s="302"/>
      <c r="H9" s="351"/>
      <c r="I9" s="317"/>
      <c r="J9" s="351"/>
      <c r="K9" s="841"/>
    </row>
    <row r="10" spans="1:12" ht="15" customHeight="1">
      <c r="A10" s="310">
        <v>404</v>
      </c>
      <c r="B10" s="316"/>
      <c r="C10" s="302"/>
      <c r="D10" s="302" t="s">
        <v>395</v>
      </c>
      <c r="E10" s="302"/>
      <c r="F10" s="302"/>
      <c r="G10" s="302"/>
      <c r="H10" s="351"/>
      <c r="I10" s="317"/>
      <c r="J10" s="351"/>
      <c r="K10" s="841"/>
    </row>
    <row r="11" spans="1:12" ht="15" customHeight="1">
      <c r="A11" s="310">
        <v>406</v>
      </c>
      <c r="B11" s="316"/>
      <c r="C11" s="302"/>
      <c r="D11" s="302" t="s">
        <v>72</v>
      </c>
      <c r="E11" s="302"/>
      <c r="F11" s="302"/>
      <c r="G11" s="302"/>
      <c r="H11" s="351"/>
      <c r="I11" s="317"/>
      <c r="J11" s="351"/>
      <c r="K11" s="841"/>
    </row>
    <row r="12" spans="1:12" ht="15" customHeight="1">
      <c r="A12" s="310">
        <v>407</v>
      </c>
      <c r="B12" s="316"/>
      <c r="C12" s="302"/>
      <c r="D12" s="302" t="s">
        <v>73</v>
      </c>
      <c r="E12" s="302"/>
      <c r="F12" s="302"/>
      <c r="G12" s="302"/>
      <c r="H12" s="351"/>
      <c r="I12" s="317"/>
      <c r="J12" s="351"/>
      <c r="K12" s="841"/>
    </row>
    <row r="13" spans="1:12" ht="15" customHeight="1">
      <c r="A13" s="310">
        <v>408</v>
      </c>
      <c r="B13" s="316"/>
      <c r="C13" s="302"/>
      <c r="D13" s="302" t="s">
        <v>74</v>
      </c>
      <c r="E13" s="302"/>
      <c r="F13" s="302"/>
      <c r="G13" s="302"/>
      <c r="H13" s="351"/>
      <c r="I13" s="317"/>
      <c r="J13" s="351"/>
      <c r="K13" s="841"/>
    </row>
    <row r="14" spans="1:12" ht="15" customHeight="1">
      <c r="A14" s="310">
        <v>409</v>
      </c>
      <c r="B14" s="316"/>
      <c r="C14" s="302"/>
      <c r="D14" s="302" t="s">
        <v>75</v>
      </c>
      <c r="E14" s="302"/>
      <c r="F14" s="302"/>
      <c r="G14" s="302"/>
      <c r="H14" s="351"/>
      <c r="I14" s="317"/>
      <c r="J14" s="351"/>
      <c r="K14" s="841"/>
    </row>
    <row r="15" spans="1:12" ht="15" customHeight="1">
      <c r="A15" s="310"/>
      <c r="B15" s="316"/>
      <c r="C15" s="302"/>
      <c r="D15" s="302" t="s">
        <v>76</v>
      </c>
      <c r="E15" s="302"/>
      <c r="F15" s="302"/>
      <c r="G15" s="302"/>
      <c r="H15" s="76"/>
      <c r="I15" s="317"/>
      <c r="J15" s="76"/>
      <c r="K15" s="841"/>
    </row>
    <row r="16" spans="1:12" ht="15" customHeight="1">
      <c r="A16" s="310">
        <v>410</v>
      </c>
      <c r="B16" s="316"/>
      <c r="C16" s="302"/>
      <c r="D16" s="302" t="s">
        <v>77</v>
      </c>
      <c r="E16" s="302" t="s">
        <v>78</v>
      </c>
      <c r="F16" s="302"/>
      <c r="G16" s="302"/>
      <c r="H16" s="351"/>
      <c r="I16" s="317"/>
      <c r="J16" s="351"/>
      <c r="K16" s="841"/>
    </row>
    <row r="17" spans="1:11" ht="15" customHeight="1">
      <c r="A17" s="310">
        <v>411</v>
      </c>
      <c r="B17" s="316"/>
      <c r="C17" s="302"/>
      <c r="D17" s="302" t="s">
        <v>79</v>
      </c>
      <c r="E17" s="302" t="s">
        <v>80</v>
      </c>
      <c r="F17" s="302"/>
      <c r="G17" s="302"/>
      <c r="H17" s="351"/>
      <c r="I17" s="317"/>
      <c r="J17" s="351"/>
      <c r="K17" s="841"/>
    </row>
    <row r="18" spans="1:11" ht="15" customHeight="1">
      <c r="A18" s="310">
        <v>412</v>
      </c>
      <c r="B18" s="316"/>
      <c r="C18" s="302"/>
      <c r="D18" s="302" t="s">
        <v>81</v>
      </c>
      <c r="E18" s="302" t="s">
        <v>82</v>
      </c>
      <c r="F18" s="302"/>
      <c r="G18" s="302"/>
      <c r="H18" s="351"/>
      <c r="I18" s="317"/>
      <c r="J18" s="351"/>
      <c r="K18" s="841"/>
    </row>
    <row r="19" spans="1:11" ht="15" customHeight="1">
      <c r="A19" s="310">
        <v>413</v>
      </c>
      <c r="B19" s="316"/>
      <c r="C19" s="302"/>
      <c r="D19" s="302" t="s">
        <v>83</v>
      </c>
      <c r="E19" s="302" t="s">
        <v>84</v>
      </c>
      <c r="F19" s="302"/>
      <c r="G19" s="302"/>
      <c r="H19" s="351"/>
      <c r="I19" s="317"/>
      <c r="J19" s="351"/>
      <c r="K19" s="841"/>
    </row>
    <row r="20" spans="1:11" ht="15" customHeight="1">
      <c r="A20" s="310">
        <v>414</v>
      </c>
      <c r="B20" s="316"/>
      <c r="C20" s="302"/>
      <c r="D20" s="302" t="s">
        <v>85</v>
      </c>
      <c r="E20" s="302" t="s">
        <v>86</v>
      </c>
      <c r="F20" s="302"/>
      <c r="G20" s="302"/>
      <c r="H20" s="351"/>
      <c r="I20" s="317"/>
      <c r="J20" s="351"/>
      <c r="K20" s="841"/>
    </row>
    <row r="21" spans="1:11" ht="15" customHeight="1">
      <c r="A21" s="310">
        <v>415</v>
      </c>
      <c r="B21" s="316"/>
      <c r="C21" s="302"/>
      <c r="D21" s="302" t="s">
        <v>87</v>
      </c>
      <c r="E21" s="302"/>
      <c r="F21" s="302"/>
      <c r="G21" s="302"/>
      <c r="H21" s="352"/>
      <c r="I21" s="318"/>
      <c r="J21" s="352"/>
      <c r="K21" s="841"/>
    </row>
    <row r="22" spans="1:11" ht="3" customHeight="1">
      <c r="A22" s="310"/>
      <c r="B22" s="316"/>
      <c r="C22" s="302"/>
      <c r="D22" s="302"/>
      <c r="E22" s="302"/>
      <c r="F22" s="302"/>
      <c r="G22" s="302"/>
      <c r="H22" s="319"/>
      <c r="I22" s="315"/>
      <c r="J22" s="319"/>
      <c r="K22" s="841"/>
    </row>
    <row r="23" spans="1:11" ht="12.75" customHeight="1">
      <c r="A23" s="310"/>
      <c r="B23" s="316"/>
      <c r="C23" s="302"/>
      <c r="D23" s="302"/>
      <c r="E23" s="302"/>
      <c r="F23" s="302"/>
      <c r="G23" s="302"/>
      <c r="H23" s="300">
        <f>SUM(H7:H14,H16:H21)</f>
        <v>0</v>
      </c>
      <c r="I23" s="315"/>
      <c r="J23" s="300">
        <f>SUM(J7:J14,J16:J21)</f>
        <v>0</v>
      </c>
      <c r="K23" s="841"/>
    </row>
    <row r="24" spans="1:11" ht="15" customHeight="1">
      <c r="A24" s="310"/>
      <c r="B24" s="316"/>
      <c r="C24" s="132" t="s">
        <v>88</v>
      </c>
      <c r="D24" s="302"/>
      <c r="E24" s="302"/>
      <c r="F24" s="302"/>
      <c r="G24" s="302"/>
      <c r="H24" s="314"/>
      <c r="I24" s="315"/>
      <c r="J24" s="302"/>
      <c r="K24" s="841"/>
    </row>
    <row r="25" spans="1:11" ht="15" customHeight="1">
      <c r="A25" s="310">
        <v>421</v>
      </c>
      <c r="B25" s="316"/>
      <c r="C25" s="302"/>
      <c r="D25" s="302" t="s">
        <v>89</v>
      </c>
      <c r="E25" s="302"/>
      <c r="F25" s="302"/>
      <c r="G25" s="302"/>
      <c r="H25" s="350"/>
      <c r="I25" s="320"/>
      <c r="J25" s="350"/>
      <c r="K25" s="841"/>
    </row>
    <row r="26" spans="1:11" ht="15" customHeight="1">
      <c r="A26" s="310">
        <v>422</v>
      </c>
      <c r="B26" s="316"/>
      <c r="C26" s="302"/>
      <c r="D26" s="302" t="s">
        <v>90</v>
      </c>
      <c r="E26" s="302"/>
      <c r="F26" s="302"/>
      <c r="G26" s="302"/>
      <c r="H26" s="351"/>
      <c r="I26" s="320"/>
      <c r="J26" s="351"/>
      <c r="K26" s="841"/>
    </row>
    <row r="27" spans="1:11" ht="15" customHeight="1">
      <c r="A27" s="310">
        <v>423</v>
      </c>
      <c r="B27" s="316"/>
      <c r="C27" s="302"/>
      <c r="D27" s="302" t="s">
        <v>91</v>
      </c>
      <c r="E27" s="302"/>
      <c r="F27" s="302"/>
      <c r="G27" s="302"/>
      <c r="H27" s="352"/>
      <c r="I27" s="321"/>
      <c r="J27" s="352"/>
      <c r="K27" s="841"/>
    </row>
    <row r="28" spans="1:11" ht="2.25" customHeight="1">
      <c r="A28" s="310"/>
      <c r="B28" s="316"/>
      <c r="C28" s="302"/>
      <c r="D28" s="302"/>
      <c r="E28" s="302"/>
      <c r="F28" s="302"/>
      <c r="G28" s="302"/>
      <c r="H28" s="322"/>
      <c r="I28" s="323"/>
      <c r="J28" s="322"/>
      <c r="K28" s="841"/>
    </row>
    <row r="29" spans="1:11" ht="12.75" customHeight="1">
      <c r="A29" s="310"/>
      <c r="B29" s="316"/>
      <c r="C29" s="302"/>
      <c r="D29" s="302"/>
      <c r="E29" s="302"/>
      <c r="F29" s="302"/>
      <c r="G29" s="302"/>
      <c r="H29" s="300">
        <f>SUM(H25:H27)</f>
        <v>0</v>
      </c>
      <c r="I29" s="315"/>
      <c r="J29" s="300">
        <f>SUM(J25:J27)</f>
        <v>0</v>
      </c>
      <c r="K29" s="841"/>
    </row>
    <row r="30" spans="1:11" ht="15" customHeight="1">
      <c r="A30" s="310"/>
      <c r="B30" s="316"/>
      <c r="C30" s="132" t="s">
        <v>446</v>
      </c>
      <c r="D30" s="302"/>
      <c r="E30" s="302"/>
      <c r="F30" s="302"/>
      <c r="G30" s="302"/>
      <c r="H30" s="314"/>
      <c r="I30" s="315"/>
      <c r="J30" s="302"/>
      <c r="K30" s="841"/>
    </row>
    <row r="31" spans="1:11" ht="15" customHeight="1">
      <c r="A31" s="310">
        <v>431</v>
      </c>
      <c r="B31" s="316"/>
      <c r="C31" s="302"/>
      <c r="D31" s="302" t="s">
        <v>92</v>
      </c>
      <c r="E31" s="302"/>
      <c r="F31" s="302"/>
      <c r="G31" s="302"/>
      <c r="H31" s="350"/>
      <c r="I31" s="320"/>
      <c r="J31" s="350"/>
      <c r="K31" s="841"/>
    </row>
    <row r="32" spans="1:11" ht="15" customHeight="1">
      <c r="A32" s="310">
        <v>432</v>
      </c>
      <c r="B32" s="316"/>
      <c r="C32" s="302"/>
      <c r="D32" s="302" t="s">
        <v>93</v>
      </c>
      <c r="E32" s="302"/>
      <c r="F32" s="302"/>
      <c r="G32" s="302"/>
      <c r="H32" s="351"/>
      <c r="I32" s="320"/>
      <c r="J32" s="351"/>
      <c r="K32" s="841"/>
    </row>
    <row r="33" spans="1:15" ht="15" customHeight="1">
      <c r="A33" s="310">
        <v>433</v>
      </c>
      <c r="B33" s="316"/>
      <c r="C33" s="302"/>
      <c r="D33" s="302" t="s">
        <v>94</v>
      </c>
      <c r="E33" s="302"/>
      <c r="F33" s="302"/>
      <c r="G33" s="302"/>
      <c r="H33" s="351"/>
      <c r="I33" s="320"/>
      <c r="J33" s="351"/>
      <c r="K33" s="841"/>
    </row>
    <row r="34" spans="1:15" ht="15" customHeight="1">
      <c r="A34" s="310">
        <v>434</v>
      </c>
      <c r="B34" s="316"/>
      <c r="C34" s="302"/>
      <c r="D34" s="177" t="s">
        <v>480</v>
      </c>
      <c r="E34" s="324"/>
      <c r="F34" s="302"/>
      <c r="G34" s="302"/>
      <c r="H34" s="352"/>
      <c r="I34" s="318"/>
      <c r="J34" s="352"/>
      <c r="K34" s="841"/>
    </row>
    <row r="35" spans="1:15" ht="3" customHeight="1">
      <c r="A35" s="310"/>
      <c r="B35" s="316"/>
      <c r="C35" s="302"/>
      <c r="D35" s="302"/>
      <c r="E35" s="302"/>
      <c r="F35" s="302"/>
      <c r="G35" s="302"/>
      <c r="H35" s="319"/>
      <c r="I35" s="315"/>
      <c r="J35" s="319"/>
      <c r="K35" s="841"/>
    </row>
    <row r="36" spans="1:15" ht="13.5" customHeight="1">
      <c r="A36" s="310"/>
      <c r="B36" s="316"/>
      <c r="C36" s="302"/>
      <c r="D36" s="302"/>
      <c r="E36" s="302"/>
      <c r="F36" s="302"/>
      <c r="G36" s="302"/>
      <c r="H36" s="300">
        <f>SUM(H31:H34)</f>
        <v>0</v>
      </c>
      <c r="I36" s="315"/>
      <c r="J36" s="300">
        <f>SUM(J31:J34)</f>
        <v>0</v>
      </c>
      <c r="K36" s="841"/>
    </row>
    <row r="37" spans="1:15" ht="15" customHeight="1">
      <c r="A37" s="310"/>
      <c r="B37" s="316"/>
      <c r="C37" s="132" t="s">
        <v>95</v>
      </c>
      <c r="D37" s="302"/>
      <c r="E37" s="302"/>
      <c r="F37" s="302"/>
      <c r="G37" s="302"/>
      <c r="H37" s="325"/>
      <c r="I37" s="302"/>
      <c r="J37" s="325"/>
      <c r="K37" s="841"/>
    </row>
    <row r="38" spans="1:15" ht="15" customHeight="1">
      <c r="A38" s="310">
        <v>441</v>
      </c>
      <c r="B38" s="316"/>
      <c r="C38" s="132"/>
      <c r="D38" s="302" t="s">
        <v>97</v>
      </c>
      <c r="E38" s="302"/>
      <c r="F38" s="302"/>
      <c r="G38" s="302"/>
      <c r="H38" s="295"/>
      <c r="I38" s="326"/>
      <c r="J38" s="295"/>
      <c r="K38" s="841"/>
      <c r="M38" s="327"/>
    </row>
    <row r="39" spans="1:15" ht="15" customHeight="1">
      <c r="A39" s="310">
        <v>442</v>
      </c>
      <c r="B39" s="316"/>
      <c r="C39" s="132"/>
      <c r="D39" s="328" t="s">
        <v>394</v>
      </c>
      <c r="E39" s="302"/>
      <c r="F39" s="302"/>
      <c r="G39" s="302"/>
      <c r="H39" s="292"/>
      <c r="I39" s="329">
        <f>SUM(H38:H39)</f>
        <v>0</v>
      </c>
      <c r="J39" s="292"/>
      <c r="K39" s="841"/>
    </row>
    <row r="40" spans="1:15" ht="3" customHeight="1">
      <c r="A40" s="310"/>
      <c r="B40" s="316"/>
      <c r="C40" s="302" t="s">
        <v>96</v>
      </c>
      <c r="D40" s="302"/>
      <c r="E40" s="302"/>
      <c r="F40" s="302"/>
      <c r="G40" s="302"/>
      <c r="H40" s="248"/>
      <c r="I40" s="330"/>
      <c r="J40" s="248"/>
      <c r="K40" s="841"/>
    </row>
    <row r="41" spans="1:15" ht="13.5" customHeight="1">
      <c r="A41" s="310"/>
      <c r="B41" s="316"/>
      <c r="C41" s="302"/>
      <c r="D41" s="302"/>
      <c r="E41" s="302"/>
      <c r="F41" s="302"/>
      <c r="G41" s="302"/>
      <c r="H41" s="300">
        <f>SUM(H38:H39)</f>
        <v>0</v>
      </c>
      <c r="I41" s="242"/>
      <c r="J41" s="300">
        <f>SUM(J38:J39)</f>
        <v>0</v>
      </c>
      <c r="K41" s="841"/>
    </row>
    <row r="42" spans="1:15" ht="15" customHeight="1">
      <c r="A42" s="310"/>
      <c r="B42" s="316"/>
      <c r="C42" s="132" t="s">
        <v>98</v>
      </c>
      <c r="D42" s="302"/>
      <c r="E42" s="302"/>
      <c r="F42" s="302"/>
      <c r="G42" s="302"/>
      <c r="H42" s="315"/>
      <c r="I42" s="315"/>
      <c r="J42" s="302"/>
      <c r="K42" s="841"/>
    </row>
    <row r="43" spans="1:15" ht="15" customHeight="1">
      <c r="A43" s="310">
        <v>451</v>
      </c>
      <c r="B43" s="316"/>
      <c r="C43" s="302"/>
      <c r="D43" s="177" t="s">
        <v>482</v>
      </c>
      <c r="E43" s="302"/>
      <c r="F43" s="302"/>
      <c r="G43" s="302"/>
      <c r="H43" s="350"/>
      <c r="I43" s="315"/>
      <c r="J43" s="350"/>
      <c r="K43" s="841"/>
    </row>
    <row r="44" spans="1:15" ht="15" customHeight="1">
      <c r="A44" s="310">
        <v>454</v>
      </c>
      <c r="B44" s="316"/>
      <c r="C44" s="302"/>
      <c r="D44" s="302" t="s">
        <v>197</v>
      </c>
      <c r="E44" s="302"/>
      <c r="F44" s="302"/>
      <c r="G44" s="302"/>
      <c r="H44" s="352"/>
      <c r="I44" s="315"/>
      <c r="J44" s="351"/>
      <c r="K44" s="841"/>
    </row>
    <row r="45" spans="1:15" ht="15" customHeight="1">
      <c r="A45" s="310">
        <v>459</v>
      </c>
      <c r="B45" s="316"/>
      <c r="C45" s="302"/>
      <c r="D45" s="8" t="s">
        <v>483</v>
      </c>
      <c r="E45" s="9"/>
      <c r="F45" s="302"/>
      <c r="G45" s="302"/>
      <c r="H45" s="354">
        <f>-('10-Suivi dons dédiés'!$J$29)</f>
        <v>0</v>
      </c>
      <c r="I45" s="315"/>
      <c r="J45" s="351"/>
      <c r="K45" s="841"/>
      <c r="O45" s="331"/>
    </row>
    <row r="46" spans="1:15" ht="15" customHeight="1">
      <c r="A46" s="310">
        <v>460</v>
      </c>
      <c r="B46" s="316"/>
      <c r="C46" s="302"/>
      <c r="D46" s="177" t="s">
        <v>479</v>
      </c>
      <c r="E46" s="302"/>
      <c r="F46" s="302"/>
      <c r="G46" s="302"/>
      <c r="H46" s="350"/>
      <c r="I46" s="315"/>
      <c r="J46" s="351"/>
      <c r="K46" s="841"/>
    </row>
    <row r="47" spans="1:15" ht="15" customHeight="1">
      <c r="A47" s="310">
        <v>461</v>
      </c>
      <c r="B47" s="316"/>
      <c r="C47" s="302"/>
      <c r="D47" s="302" t="s">
        <v>169</v>
      </c>
      <c r="E47" s="302"/>
      <c r="F47" s="302"/>
      <c r="G47" s="302"/>
      <c r="H47" s="351"/>
      <c r="I47" s="315"/>
      <c r="J47" s="351"/>
      <c r="K47" s="841"/>
    </row>
    <row r="48" spans="1:15" ht="15" customHeight="1">
      <c r="A48" s="310">
        <v>462</v>
      </c>
      <c r="B48" s="316"/>
      <c r="C48" s="302"/>
      <c r="D48" s="302" t="s">
        <v>99</v>
      </c>
      <c r="E48" s="302"/>
      <c r="F48" s="302"/>
      <c r="G48" s="302"/>
      <c r="H48" s="351"/>
      <c r="I48" s="315"/>
      <c r="J48" s="351"/>
      <c r="K48" s="841"/>
    </row>
    <row r="49" spans="1:11" ht="15" customHeight="1">
      <c r="A49" s="310"/>
      <c r="B49" s="316"/>
      <c r="C49" s="302"/>
      <c r="D49" s="838" t="s">
        <v>292</v>
      </c>
      <c r="E49" s="839"/>
      <c r="F49" s="302"/>
      <c r="G49" s="302"/>
      <c r="H49" s="353"/>
      <c r="I49" s="315"/>
      <c r="J49" s="353"/>
      <c r="K49" s="841"/>
    </row>
    <row r="50" spans="1:11" ht="15" customHeight="1">
      <c r="A50" s="310">
        <v>463</v>
      </c>
      <c r="B50" s="316"/>
      <c r="C50" s="302"/>
      <c r="D50" s="198" t="s">
        <v>447</v>
      </c>
      <c r="E50" s="332"/>
      <c r="F50" s="302"/>
      <c r="G50" s="302"/>
      <c r="H50" s="351"/>
      <c r="I50" s="320"/>
      <c r="J50" s="351"/>
      <c r="K50" s="841"/>
    </row>
    <row r="51" spans="1:11" ht="15" customHeight="1">
      <c r="A51" s="310">
        <v>464</v>
      </c>
      <c r="B51" s="316"/>
      <c r="C51" s="302"/>
      <c r="D51" s="177" t="s">
        <v>484</v>
      </c>
      <c r="E51" s="302"/>
      <c r="F51" s="302"/>
      <c r="G51" s="302"/>
      <c r="H51" s="351"/>
      <c r="I51" s="320"/>
      <c r="J51" s="351"/>
      <c r="K51" s="841"/>
    </row>
    <row r="52" spans="1:11" ht="15" customHeight="1">
      <c r="A52" s="310">
        <v>465</v>
      </c>
      <c r="B52" s="316"/>
      <c r="C52" s="302"/>
      <c r="D52" s="177" t="s">
        <v>170</v>
      </c>
      <c r="E52" s="302"/>
      <c r="F52" s="302"/>
      <c r="G52" s="302"/>
      <c r="H52" s="351"/>
      <c r="I52" s="320"/>
      <c r="J52" s="351"/>
      <c r="K52" s="841"/>
    </row>
    <row r="53" spans="1:11" ht="15" customHeight="1">
      <c r="A53" s="310">
        <v>466</v>
      </c>
      <c r="B53" s="316"/>
      <c r="C53" s="302"/>
      <c r="D53" s="22" t="s">
        <v>504</v>
      </c>
      <c r="E53" s="22"/>
      <c r="F53" s="302"/>
      <c r="G53" s="302"/>
      <c r="H53" s="351"/>
      <c r="I53" s="320"/>
      <c r="J53" s="351"/>
      <c r="K53" s="841"/>
    </row>
    <row r="54" spans="1:11" ht="15" customHeight="1">
      <c r="A54" s="310">
        <v>468</v>
      </c>
      <c r="B54" s="316"/>
      <c r="C54" s="302"/>
      <c r="D54" s="302" t="s">
        <v>100</v>
      </c>
      <c r="E54" s="302"/>
      <c r="F54" s="302"/>
      <c r="G54" s="302"/>
      <c r="H54" s="351"/>
      <c r="I54" s="333"/>
      <c r="J54" s="351"/>
      <c r="K54" s="841"/>
    </row>
    <row r="55" spans="1:11" ht="15" customHeight="1">
      <c r="A55" s="310"/>
      <c r="B55" s="316"/>
      <c r="C55" s="302"/>
      <c r="D55" s="187" t="s">
        <v>478</v>
      </c>
      <c r="E55" s="302"/>
      <c r="F55" s="302"/>
      <c r="G55" s="302"/>
      <c r="H55" s="353"/>
      <c r="I55" s="334"/>
      <c r="J55" s="353"/>
      <c r="K55" s="841"/>
    </row>
    <row r="56" spans="1:11" ht="15" customHeight="1">
      <c r="A56" s="310">
        <v>469</v>
      </c>
      <c r="B56" s="316"/>
      <c r="C56" s="302"/>
      <c r="D56" s="177" t="s">
        <v>458</v>
      </c>
      <c r="E56" s="302"/>
      <c r="F56" s="302"/>
      <c r="G56" s="302"/>
      <c r="H56" s="352"/>
      <c r="I56" s="321"/>
      <c r="J56" s="352"/>
      <c r="K56" s="841"/>
    </row>
    <row r="57" spans="1:11" ht="2.25" customHeight="1">
      <c r="A57" s="310"/>
      <c r="B57" s="316"/>
      <c r="C57" s="302"/>
      <c r="D57" s="302"/>
      <c r="E57" s="302"/>
      <c r="F57" s="302"/>
      <c r="G57" s="302"/>
      <c r="H57" s="315"/>
      <c r="I57" s="315"/>
      <c r="J57" s="315"/>
      <c r="K57" s="841"/>
    </row>
    <row r="58" spans="1:11" ht="15" customHeight="1">
      <c r="A58" s="310"/>
      <c r="B58" s="316"/>
      <c r="C58" s="302"/>
      <c r="D58" s="302"/>
      <c r="E58" s="302"/>
      <c r="F58" s="302"/>
      <c r="G58" s="302"/>
      <c r="H58" s="300">
        <f>SUM(H43:H48,H50:H54,H56)</f>
        <v>0</v>
      </c>
      <c r="I58" s="315"/>
      <c r="J58" s="300">
        <f>SUM(J43:J48,J50:J54,J56)</f>
        <v>0</v>
      </c>
      <c r="K58" s="841"/>
    </row>
    <row r="59" spans="1:11" ht="20.399999999999999">
      <c r="A59" s="335" t="s">
        <v>190</v>
      </c>
      <c r="B59" s="316"/>
      <c r="C59" s="336" t="s">
        <v>101</v>
      </c>
      <c r="D59" s="302"/>
      <c r="E59" s="302"/>
      <c r="F59" s="337"/>
      <c r="G59" s="338" t="s">
        <v>190</v>
      </c>
      <c r="H59" s="339">
        <f>SUM(H23,H29,H36,H41,H58)</f>
        <v>0</v>
      </c>
      <c r="I59" s="340"/>
      <c r="J59" s="339">
        <f>SUM(J23,J29,J36,J41,J58)</f>
        <v>0</v>
      </c>
      <c r="K59" s="841"/>
    </row>
    <row r="60" spans="1:11" ht="13.8" thickBot="1">
      <c r="A60" s="341"/>
      <c r="B60" s="342"/>
      <c r="C60" s="343" t="s">
        <v>459</v>
      </c>
      <c r="D60" s="344"/>
      <c r="E60" s="345"/>
      <c r="F60" s="345"/>
      <c r="G60" s="345"/>
      <c r="H60" s="346"/>
      <c r="I60" s="346"/>
      <c r="J60" s="347"/>
      <c r="K60" s="842"/>
    </row>
  </sheetData>
  <sheetProtection algorithmName="SHA-512" hashValue="fgyVJstH+3KHg8VvLDoDdVQ/a1ovxqkJNKrgSnXtRJYWvOs4OCDXqcsIWPz9RybnjsyrNmoTl9ntQT1DyBPn1w==" saltValue="n6gqY3jii6RiZGGsehTkWQ==" spinCount="100000" sheet="1" objects="1" scenarios="1" selectLockedCells="1"/>
  <mergeCells count="7">
    <mergeCell ref="A1:K1"/>
    <mergeCell ref="A3:J3"/>
    <mergeCell ref="D49:E49"/>
    <mergeCell ref="K5:K60"/>
    <mergeCell ref="A2:K2"/>
    <mergeCell ref="A4:E4"/>
    <mergeCell ref="G4:K4"/>
  </mergeCells>
  <phoneticPr fontId="3" type="noConversion"/>
  <printOptions horizontalCentered="1" verticalCentered="1"/>
  <pageMargins left="0.47244094488188981" right="0.47244094488188981" top="0.39370078740157483" bottom="0.39370078740157483" header="0.39370078740157483" footer="0.31496062992125984"/>
  <pageSetup scale="88" orientation="portrait" r:id="rId1"/>
  <headerFooter alignWithMargins="0">
    <oddHeader xml:space="preserve">&amp;R&amp;"Arial,Gras"&amp;Y
</oddHeader>
    <oddFooter>&amp;CPage 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K85"/>
  <sheetViews>
    <sheetView zoomScaleNormal="100" workbookViewId="0">
      <selection activeCell="I25" sqref="I25"/>
    </sheetView>
  </sheetViews>
  <sheetFormatPr baseColWidth="10" defaultColWidth="9.109375" defaultRowHeight="13.2"/>
  <cols>
    <col min="1" max="1" width="6.6640625" style="284" customWidth="1"/>
    <col min="2" max="2" width="0.88671875" style="236" customWidth="1"/>
    <col min="3" max="3" width="1.6640625" style="236" customWidth="1"/>
    <col min="4" max="4" width="25" style="236" customWidth="1"/>
    <col min="5" max="5" width="23.5546875" style="236" customWidth="1"/>
    <col min="6" max="6" width="10.33203125" style="236" customWidth="1"/>
    <col min="7" max="7" width="16.6640625" style="285" bestFit="1" customWidth="1"/>
    <col min="8" max="8" width="1.6640625" style="285" customWidth="1"/>
    <col min="9" max="9" width="16.6640625" style="236" bestFit="1" customWidth="1"/>
    <col min="10" max="10" width="1.33203125" style="236" customWidth="1"/>
    <col min="11" max="16384" width="9.109375" style="236"/>
  </cols>
  <sheetData>
    <row r="1" spans="1:10" ht="16.5" customHeight="1">
      <c r="A1" s="850" t="s">
        <v>201</v>
      </c>
      <c r="B1" s="850"/>
      <c r="C1" s="850"/>
      <c r="D1" s="850"/>
      <c r="E1" s="850"/>
      <c r="F1" s="850"/>
      <c r="G1" s="850"/>
      <c r="H1" s="850"/>
      <c r="I1" s="850"/>
      <c r="J1" s="850"/>
    </row>
    <row r="2" spans="1:10" ht="13.5" customHeight="1" thickBot="1">
      <c r="A2" s="850">
        <f>'1-Présentation'!A4:L4</f>
        <v>0</v>
      </c>
      <c r="B2" s="850"/>
      <c r="C2" s="850"/>
      <c r="D2" s="850"/>
      <c r="E2" s="850"/>
      <c r="F2" s="850"/>
      <c r="G2" s="850"/>
      <c r="H2" s="850"/>
      <c r="I2" s="850"/>
      <c r="J2" s="850"/>
    </row>
    <row r="3" spans="1:10" ht="15" customHeight="1">
      <c r="A3" s="848" t="s">
        <v>212</v>
      </c>
      <c r="B3" s="849"/>
      <c r="C3" s="849"/>
      <c r="D3" s="849"/>
      <c r="E3" s="849"/>
      <c r="F3" s="849"/>
      <c r="G3" s="849"/>
      <c r="H3" s="849"/>
      <c r="I3" s="849"/>
      <c r="J3" s="304"/>
    </row>
    <row r="4" spans="1:10" ht="14.25" customHeight="1" thickBot="1">
      <c r="A4" s="851" t="s">
        <v>210</v>
      </c>
      <c r="B4" s="852"/>
      <c r="C4" s="852"/>
      <c r="D4" s="852"/>
      <c r="E4" s="852"/>
      <c r="F4" s="305">
        <f>'1-Présentation'!I7</f>
        <v>2023</v>
      </c>
      <c r="G4" s="853"/>
      <c r="H4" s="853"/>
      <c r="I4" s="853"/>
      <c r="J4" s="854"/>
    </row>
    <row r="5" spans="1:10" ht="16.5" customHeight="1" thickTop="1">
      <c r="A5" s="240"/>
      <c r="B5" s="241"/>
      <c r="C5" s="241"/>
      <c r="D5" s="241"/>
      <c r="E5" s="241"/>
      <c r="F5" s="241"/>
      <c r="G5" s="355">
        <f>+F4</f>
        <v>2023</v>
      </c>
      <c r="H5" s="356"/>
      <c r="I5" s="355">
        <f>+G5-1</f>
        <v>2022</v>
      </c>
      <c r="J5" s="825"/>
    </row>
    <row r="6" spans="1:10" ht="13.5" customHeight="1">
      <c r="A6" s="240"/>
      <c r="B6" s="241"/>
      <c r="C6" s="246" t="s">
        <v>104</v>
      </c>
      <c r="D6" s="241"/>
      <c r="E6" s="241"/>
      <c r="F6" s="241"/>
      <c r="G6" s="357"/>
      <c r="H6" s="242"/>
      <c r="I6" s="241"/>
      <c r="J6" s="825"/>
    </row>
    <row r="7" spans="1:10" s="358" customFormat="1" ht="12.9" customHeight="1">
      <c r="A7" s="247">
        <v>501</v>
      </c>
      <c r="B7" s="248"/>
      <c r="C7" s="248"/>
      <c r="D7" s="248" t="s">
        <v>213</v>
      </c>
      <c r="E7" s="248"/>
      <c r="F7" s="248"/>
      <c r="G7" s="293"/>
      <c r="H7" s="326"/>
      <c r="I7" s="293"/>
      <c r="J7" s="825"/>
    </row>
    <row r="8" spans="1:10" s="358" customFormat="1" ht="12.9" customHeight="1">
      <c r="A8" s="247">
        <v>502</v>
      </c>
      <c r="B8" s="248"/>
      <c r="C8" s="248"/>
      <c r="D8" s="248" t="s">
        <v>105</v>
      </c>
      <c r="E8" s="248"/>
      <c r="F8" s="248"/>
      <c r="G8" s="294"/>
      <c r="H8" s="326"/>
      <c r="I8" s="294"/>
      <c r="J8" s="825"/>
    </row>
    <row r="9" spans="1:10" s="358" customFormat="1" ht="13.5" customHeight="1">
      <c r="A9" s="247">
        <v>503</v>
      </c>
      <c r="B9" s="248"/>
      <c r="C9" s="248"/>
      <c r="D9" s="12" t="s">
        <v>486</v>
      </c>
      <c r="E9" s="12"/>
      <c r="F9" s="248"/>
      <c r="G9" s="294"/>
      <c r="H9" s="326"/>
      <c r="I9" s="294"/>
      <c r="J9" s="825"/>
    </row>
    <row r="10" spans="1:10" s="358" customFormat="1" ht="12.9" customHeight="1">
      <c r="A10" s="247">
        <v>521</v>
      </c>
      <c r="B10" s="248"/>
      <c r="C10" s="248"/>
      <c r="D10" s="248" t="s">
        <v>214</v>
      </c>
      <c r="E10" s="248"/>
      <c r="F10" s="248"/>
      <c r="G10" s="294"/>
      <c r="H10" s="326"/>
      <c r="I10" s="294"/>
      <c r="J10" s="825"/>
    </row>
    <row r="11" spans="1:10" s="358" customFormat="1" ht="12.9" customHeight="1">
      <c r="A11" s="247">
        <v>524</v>
      </c>
      <c r="B11" s="248"/>
      <c r="C11" s="248"/>
      <c r="D11" s="248" t="s">
        <v>106</v>
      </c>
      <c r="E11" s="248"/>
      <c r="F11" s="248"/>
      <c r="G11" s="294"/>
      <c r="H11" s="326"/>
      <c r="I11" s="294"/>
      <c r="J11" s="825"/>
    </row>
    <row r="12" spans="1:10" s="358" customFormat="1" ht="12.9" customHeight="1">
      <c r="A12" s="247">
        <v>537</v>
      </c>
      <c r="B12" s="248"/>
      <c r="C12" s="248"/>
      <c r="D12" s="248" t="s">
        <v>107</v>
      </c>
      <c r="E12" s="248"/>
      <c r="F12" s="248"/>
      <c r="G12" s="294"/>
      <c r="H12" s="326"/>
      <c r="I12" s="294"/>
      <c r="J12" s="825"/>
    </row>
    <row r="13" spans="1:10" s="358" customFormat="1" ht="12.9" customHeight="1">
      <c r="A13" s="247">
        <v>538</v>
      </c>
      <c r="B13" s="248"/>
      <c r="C13" s="248"/>
      <c r="D13" s="248" t="s">
        <v>108</v>
      </c>
      <c r="E13" s="248"/>
      <c r="F13" s="248"/>
      <c r="G13" s="294"/>
      <c r="H13" s="326"/>
      <c r="I13" s="294"/>
      <c r="J13" s="825"/>
    </row>
    <row r="14" spans="1:10" s="358" customFormat="1" ht="12.9" customHeight="1">
      <c r="A14" s="247">
        <v>540</v>
      </c>
      <c r="B14" s="248"/>
      <c r="C14" s="248"/>
      <c r="D14" s="248" t="s">
        <v>109</v>
      </c>
      <c r="E14" s="248"/>
      <c r="F14" s="248"/>
      <c r="G14" s="294"/>
      <c r="H14" s="359"/>
      <c r="I14" s="294"/>
      <c r="J14" s="825"/>
    </row>
    <row r="15" spans="1:10" s="358" customFormat="1" ht="12.9" customHeight="1">
      <c r="A15" s="247">
        <v>541</v>
      </c>
      <c r="B15" s="248"/>
      <c r="C15" s="248"/>
      <c r="D15" s="248" t="s">
        <v>110</v>
      </c>
      <c r="E15" s="248"/>
      <c r="F15" s="248"/>
      <c r="G15" s="292"/>
      <c r="H15" s="360">
        <f>SUM(G7:G15)</f>
        <v>0</v>
      </c>
      <c r="I15" s="292"/>
      <c r="J15" s="825"/>
    </row>
    <row r="16" spans="1:10" ht="3" customHeight="1">
      <c r="A16" s="240"/>
      <c r="B16" s="241"/>
      <c r="C16" s="241"/>
      <c r="D16" s="241"/>
      <c r="E16" s="241"/>
      <c r="F16" s="241"/>
      <c r="G16" s="361"/>
      <c r="H16" s="241"/>
      <c r="I16" s="361"/>
      <c r="J16" s="825"/>
    </row>
    <row r="17" spans="1:10" ht="13.5" customHeight="1">
      <c r="A17" s="240"/>
      <c r="B17" s="241"/>
      <c r="C17" s="241"/>
      <c r="D17" s="241"/>
      <c r="E17" s="241"/>
      <c r="F17" s="241"/>
      <c r="G17" s="300">
        <f>SUM(G7:G15)</f>
        <v>0</v>
      </c>
      <c r="H17" s="241"/>
      <c r="I17" s="300">
        <f>SUM(I7:I15)</f>
        <v>0</v>
      </c>
      <c r="J17" s="825"/>
    </row>
    <row r="18" spans="1:10" ht="13.5" customHeight="1">
      <c r="A18" s="240"/>
      <c r="B18" s="241"/>
      <c r="C18" s="246" t="s">
        <v>111</v>
      </c>
      <c r="D18" s="241"/>
      <c r="E18" s="241"/>
      <c r="F18" s="241"/>
      <c r="G18" s="357"/>
      <c r="H18" s="242"/>
      <c r="I18" s="357"/>
      <c r="J18" s="825"/>
    </row>
    <row r="19" spans="1:10" s="358" customFormat="1" ht="12.9" customHeight="1">
      <c r="A19" s="247">
        <v>551</v>
      </c>
      <c r="B19" s="248"/>
      <c r="C19" s="248"/>
      <c r="D19" s="248" t="s">
        <v>112</v>
      </c>
      <c r="E19" s="248"/>
      <c r="F19" s="248"/>
      <c r="G19" s="293"/>
      <c r="H19" s="326"/>
      <c r="I19" s="293"/>
      <c r="J19" s="825"/>
    </row>
    <row r="20" spans="1:10" s="358" customFormat="1" ht="12.9" customHeight="1">
      <c r="A20" s="247">
        <v>552</v>
      </c>
      <c r="B20" s="248"/>
      <c r="C20" s="248"/>
      <c r="D20" s="248" t="s">
        <v>143</v>
      </c>
      <c r="E20" s="248" t="s">
        <v>113</v>
      </c>
      <c r="F20" s="248"/>
      <c r="G20" s="294"/>
      <c r="H20" s="326"/>
      <c r="I20" s="294"/>
      <c r="J20" s="825"/>
    </row>
    <row r="21" spans="1:10" s="358" customFormat="1" ht="12.9" customHeight="1">
      <c r="A21" s="247">
        <v>553</v>
      </c>
      <c r="B21" s="248"/>
      <c r="C21" s="248"/>
      <c r="D21" s="248"/>
      <c r="E21" s="248" t="s">
        <v>114</v>
      </c>
      <c r="F21" s="248"/>
      <c r="G21" s="294"/>
      <c r="H21" s="326"/>
      <c r="I21" s="294"/>
      <c r="J21" s="825"/>
    </row>
    <row r="22" spans="1:10" s="358" customFormat="1" ht="12.9" customHeight="1">
      <c r="A22" s="247">
        <v>554</v>
      </c>
      <c r="B22" s="248"/>
      <c r="C22" s="248"/>
      <c r="D22" s="248"/>
      <c r="E22" s="248" t="s">
        <v>115</v>
      </c>
      <c r="F22" s="248"/>
      <c r="G22" s="294"/>
      <c r="H22" s="326"/>
      <c r="I22" s="294"/>
      <c r="J22" s="825"/>
    </row>
    <row r="23" spans="1:10" s="358" customFormat="1" ht="12.9" customHeight="1">
      <c r="A23" s="247">
        <v>555</v>
      </c>
      <c r="B23" s="248"/>
      <c r="C23" s="248"/>
      <c r="D23" s="248"/>
      <c r="E23" s="248" t="s">
        <v>116</v>
      </c>
      <c r="F23" s="248"/>
      <c r="G23" s="294"/>
      <c r="H23" s="326"/>
      <c r="I23" s="294"/>
      <c r="J23" s="825"/>
    </row>
    <row r="24" spans="1:10" s="358" customFormat="1" ht="12.9" customHeight="1">
      <c r="A24" s="247">
        <v>556</v>
      </c>
      <c r="B24" s="248"/>
      <c r="C24" s="248"/>
      <c r="D24" s="248"/>
      <c r="E24" s="248" t="s">
        <v>117</v>
      </c>
      <c r="F24" s="248"/>
      <c r="G24" s="291"/>
      <c r="H24" s="248"/>
      <c r="I24" s="291"/>
      <c r="J24" s="825"/>
    </row>
    <row r="25" spans="1:10" s="358" customFormat="1" ht="12.9" customHeight="1">
      <c r="A25" s="247">
        <v>557</v>
      </c>
      <c r="B25" s="248"/>
      <c r="C25" s="248"/>
      <c r="D25" s="248" t="s">
        <v>118</v>
      </c>
      <c r="E25" s="248"/>
      <c r="F25" s="248"/>
      <c r="G25" s="292"/>
      <c r="H25" s="329">
        <f>SUM(G19:G25)</f>
        <v>0</v>
      </c>
      <c r="I25" s="292"/>
      <c r="J25" s="825"/>
    </row>
    <row r="26" spans="1:10" ht="3" customHeight="1">
      <c r="A26" s="240"/>
      <c r="B26" s="241"/>
      <c r="C26" s="241"/>
      <c r="D26" s="241"/>
      <c r="E26" s="241"/>
      <c r="F26" s="241"/>
      <c r="G26" s="361"/>
      <c r="H26" s="362"/>
      <c r="I26" s="361"/>
      <c r="J26" s="825"/>
    </row>
    <row r="27" spans="1:10" ht="13.5" customHeight="1">
      <c r="A27" s="240"/>
      <c r="B27" s="241"/>
      <c r="C27" s="241"/>
      <c r="D27" s="241"/>
      <c r="E27" s="241"/>
      <c r="F27" s="241"/>
      <c r="G27" s="300">
        <f>SUM(G19:G25)</f>
        <v>0</v>
      </c>
      <c r="H27" s="241"/>
      <c r="I27" s="300">
        <f>SUM(I19:I25)</f>
        <v>0</v>
      </c>
      <c r="J27" s="825"/>
    </row>
    <row r="28" spans="1:10" ht="13.5" customHeight="1">
      <c r="A28" s="240"/>
      <c r="B28" s="241"/>
      <c r="C28" s="246" t="s">
        <v>119</v>
      </c>
      <c r="D28" s="241"/>
      <c r="E28" s="241"/>
      <c r="F28" s="241"/>
      <c r="G28" s="357"/>
      <c r="H28" s="242"/>
      <c r="I28" s="357"/>
      <c r="J28" s="825"/>
    </row>
    <row r="29" spans="1:10" s="358" customFormat="1" ht="12.9" customHeight="1">
      <c r="A29" s="247">
        <v>561</v>
      </c>
      <c r="B29" s="248"/>
      <c r="C29" s="248"/>
      <c r="D29" s="248" t="s">
        <v>120</v>
      </c>
      <c r="E29" s="248"/>
      <c r="F29" s="248"/>
      <c r="G29" s="293"/>
      <c r="H29" s="326"/>
      <c r="I29" s="293"/>
      <c r="J29" s="825"/>
    </row>
    <row r="30" spans="1:10" s="358" customFormat="1" ht="12.9" customHeight="1">
      <c r="A30" s="247">
        <v>563</v>
      </c>
      <c r="B30" s="248"/>
      <c r="C30" s="248"/>
      <c r="D30" s="248" t="s">
        <v>121</v>
      </c>
      <c r="E30" s="248"/>
      <c r="F30" s="248"/>
      <c r="G30" s="294"/>
      <c r="H30" s="326"/>
      <c r="I30" s="294"/>
      <c r="J30" s="825"/>
    </row>
    <row r="31" spans="1:10" s="358" customFormat="1" ht="12.9" customHeight="1">
      <c r="A31" s="247">
        <v>564</v>
      </c>
      <c r="B31" s="248"/>
      <c r="C31" s="248"/>
      <c r="D31" s="16" t="s">
        <v>485</v>
      </c>
      <c r="E31" s="16"/>
      <c r="F31" s="16"/>
      <c r="G31" s="294"/>
      <c r="H31" s="326"/>
      <c r="I31" s="294"/>
      <c r="J31" s="825"/>
    </row>
    <row r="32" spans="1:10" s="358" customFormat="1" ht="12.9" customHeight="1">
      <c r="A32" s="247">
        <v>566</v>
      </c>
      <c r="B32" s="248"/>
      <c r="C32" s="248"/>
      <c r="D32" s="248" t="s">
        <v>122</v>
      </c>
      <c r="E32" s="248"/>
      <c r="F32" s="248"/>
      <c r="G32" s="380"/>
      <c r="H32" s="360">
        <f>SUM(G29:G32)</f>
        <v>0</v>
      </c>
      <c r="I32" s="380"/>
      <c r="J32" s="825"/>
    </row>
    <row r="33" spans="1:10" ht="3" customHeight="1">
      <c r="A33" s="240"/>
      <c r="B33" s="241"/>
      <c r="C33" s="241"/>
      <c r="D33" s="241"/>
      <c r="E33" s="241"/>
      <c r="F33" s="241"/>
      <c r="G33" s="363" t="s">
        <v>39</v>
      </c>
      <c r="H33" s="242"/>
      <c r="I33" s="363" t="s">
        <v>39</v>
      </c>
      <c r="J33" s="825"/>
    </row>
    <row r="34" spans="1:10" ht="12.75" customHeight="1">
      <c r="A34" s="240"/>
      <c r="B34" s="241"/>
      <c r="C34" s="241"/>
      <c r="D34" s="241"/>
      <c r="E34" s="241"/>
      <c r="F34" s="241"/>
      <c r="G34" s="300">
        <f>SUM(G29:G32)</f>
        <v>0</v>
      </c>
      <c r="H34" s="242"/>
      <c r="I34" s="300">
        <f>SUM(I29:I32)</f>
        <v>0</v>
      </c>
      <c r="J34" s="825"/>
    </row>
    <row r="35" spans="1:10" ht="13.5" customHeight="1">
      <c r="A35" s="240"/>
      <c r="B35" s="241"/>
      <c r="C35" s="246" t="s">
        <v>123</v>
      </c>
      <c r="D35" s="241"/>
      <c r="E35" s="241"/>
      <c r="F35" s="241"/>
      <c r="G35" s="242"/>
      <c r="H35" s="242"/>
      <c r="I35" s="242"/>
      <c r="J35" s="825"/>
    </row>
    <row r="36" spans="1:10" ht="13.5" customHeight="1">
      <c r="A36" s="240"/>
      <c r="B36" s="241"/>
      <c r="C36" s="364" t="s">
        <v>124</v>
      </c>
      <c r="D36" s="241"/>
      <c r="E36" s="241"/>
      <c r="F36" s="241"/>
      <c r="G36" s="357"/>
      <c r="H36" s="242"/>
      <c r="I36" s="357"/>
      <c r="J36" s="825"/>
    </row>
    <row r="37" spans="1:10" s="358" customFormat="1" ht="12.9" customHeight="1">
      <c r="A37" s="247">
        <v>610</v>
      </c>
      <c r="B37" s="248"/>
      <c r="C37" s="248"/>
      <c r="D37" s="248" t="s">
        <v>284</v>
      </c>
      <c r="E37" s="248"/>
      <c r="F37" s="248"/>
      <c r="G37" s="293"/>
      <c r="H37" s="326"/>
      <c r="I37" s="293"/>
      <c r="J37" s="825"/>
    </row>
    <row r="38" spans="1:10" s="358" customFormat="1" ht="12.9" customHeight="1">
      <c r="A38" s="247">
        <v>612</v>
      </c>
      <c r="B38" s="248"/>
      <c r="C38" s="248"/>
      <c r="D38" s="248" t="s">
        <v>126</v>
      </c>
      <c r="E38" s="248"/>
      <c r="F38" s="248"/>
      <c r="G38" s="294"/>
      <c r="H38" s="326"/>
      <c r="I38" s="294"/>
      <c r="J38" s="825"/>
    </row>
    <row r="39" spans="1:10" s="358" customFormat="1" ht="12.9" customHeight="1">
      <c r="A39" s="247">
        <v>614</v>
      </c>
      <c r="B39" s="248"/>
      <c r="C39" s="248"/>
      <c r="D39" s="248" t="s">
        <v>127</v>
      </c>
      <c r="E39" s="248"/>
      <c r="F39" s="248"/>
      <c r="G39" s="294"/>
      <c r="H39" s="326"/>
      <c r="I39" s="294"/>
      <c r="J39" s="825"/>
    </row>
    <row r="40" spans="1:10" s="358" customFormat="1" ht="12.9" customHeight="1">
      <c r="A40" s="247" t="s">
        <v>39</v>
      </c>
      <c r="B40" s="248"/>
      <c r="C40" s="248"/>
      <c r="D40" s="255" t="s">
        <v>332</v>
      </c>
      <c r="E40" s="248"/>
      <c r="F40" s="248"/>
      <c r="G40" s="379"/>
      <c r="H40" s="326"/>
      <c r="I40" s="379"/>
      <c r="J40" s="825"/>
    </row>
    <row r="41" spans="1:10" s="358" customFormat="1" ht="12.9" customHeight="1">
      <c r="A41" s="247">
        <v>615</v>
      </c>
      <c r="B41" s="248"/>
      <c r="C41" s="248"/>
      <c r="D41" s="248" t="s">
        <v>128</v>
      </c>
      <c r="E41" s="248"/>
      <c r="F41" s="248"/>
      <c r="G41" s="294"/>
      <c r="H41" s="326"/>
      <c r="I41" s="294"/>
      <c r="J41" s="825"/>
    </row>
    <row r="42" spans="1:10" s="358" customFormat="1" ht="12.9" customHeight="1">
      <c r="A42" s="247">
        <v>616</v>
      </c>
      <c r="B42" s="248"/>
      <c r="C42" s="248"/>
      <c r="D42" s="248" t="s">
        <v>129</v>
      </c>
      <c r="E42" s="248"/>
      <c r="F42" s="248"/>
      <c r="G42" s="294"/>
      <c r="H42" s="326"/>
      <c r="I42" s="294"/>
      <c r="J42" s="825"/>
    </row>
    <row r="43" spans="1:10" s="358" customFormat="1" ht="12.9" customHeight="1">
      <c r="A43" s="247">
        <v>618</v>
      </c>
      <c r="B43" s="248"/>
      <c r="C43" s="248"/>
      <c r="D43" s="248" t="s">
        <v>130</v>
      </c>
      <c r="E43" s="248"/>
      <c r="F43" s="248"/>
      <c r="G43" s="294"/>
      <c r="H43" s="326"/>
      <c r="I43" s="294"/>
      <c r="J43" s="825"/>
    </row>
    <row r="44" spans="1:10" s="358" customFormat="1" ht="12.9" customHeight="1">
      <c r="A44" s="247">
        <v>619</v>
      </c>
      <c r="B44" s="248"/>
      <c r="C44" s="248"/>
      <c r="D44" s="248" t="s">
        <v>131</v>
      </c>
      <c r="E44" s="248"/>
      <c r="F44" s="248"/>
      <c r="G44" s="380"/>
      <c r="H44" s="360">
        <f>SUM(G37:G44)</f>
        <v>0</v>
      </c>
      <c r="I44" s="380"/>
      <c r="J44" s="825"/>
    </row>
    <row r="45" spans="1:10" s="358" customFormat="1" ht="3" customHeight="1">
      <c r="A45" s="247"/>
      <c r="B45" s="248"/>
      <c r="C45" s="248"/>
      <c r="D45" s="248"/>
      <c r="E45" s="248"/>
      <c r="F45" s="248"/>
      <c r="G45" s="365"/>
      <c r="H45" s="366"/>
      <c r="I45" s="365"/>
      <c r="J45" s="825"/>
    </row>
    <row r="46" spans="1:10" s="358" customFormat="1" ht="14.25" customHeight="1">
      <c r="A46" s="247"/>
      <c r="B46" s="248"/>
      <c r="C46" s="248"/>
      <c r="D46" s="248"/>
      <c r="E46" s="248"/>
      <c r="F46" s="248"/>
      <c r="G46" s="300">
        <f>SUM(G37:G39,G41:G44)</f>
        <v>0</v>
      </c>
      <c r="H46" s="366"/>
      <c r="I46" s="300">
        <f>SUM(I37:I39,I41:I44)</f>
        <v>0</v>
      </c>
      <c r="J46" s="825"/>
    </row>
    <row r="47" spans="1:10" ht="13.5" customHeight="1">
      <c r="A47" s="240"/>
      <c r="B47" s="241"/>
      <c r="C47" s="364" t="s">
        <v>132</v>
      </c>
      <c r="D47" s="241"/>
      <c r="E47" s="241"/>
      <c r="F47" s="241"/>
      <c r="G47" s="357"/>
      <c r="H47" s="242"/>
      <c r="I47" s="357"/>
      <c r="J47" s="825"/>
    </row>
    <row r="48" spans="1:10" s="358" customFormat="1" ht="12.9" customHeight="1">
      <c r="A48" s="247">
        <v>620</v>
      </c>
      <c r="B48" s="248"/>
      <c r="C48" s="248"/>
      <c r="D48" s="248" t="s">
        <v>125</v>
      </c>
      <c r="E48" s="248"/>
      <c r="F48" s="248"/>
      <c r="G48" s="293"/>
      <c r="H48" s="326"/>
      <c r="I48" s="293"/>
      <c r="J48" s="825"/>
    </row>
    <row r="49" spans="1:10" s="358" customFormat="1" ht="12.9" customHeight="1">
      <c r="A49" s="247">
        <v>622</v>
      </c>
      <c r="B49" s="248"/>
      <c r="C49" s="248"/>
      <c r="D49" s="248" t="s">
        <v>126</v>
      </c>
      <c r="E49" s="248"/>
      <c r="F49" s="248"/>
      <c r="G49" s="294"/>
      <c r="H49" s="326"/>
      <c r="I49" s="294"/>
      <c r="J49" s="825"/>
    </row>
    <row r="50" spans="1:10" s="358" customFormat="1" ht="12.9" customHeight="1">
      <c r="A50" s="247">
        <v>624</v>
      </c>
      <c r="B50" s="248"/>
      <c r="C50" s="248"/>
      <c r="D50" s="248" t="s">
        <v>127</v>
      </c>
      <c r="E50" s="248"/>
      <c r="F50" s="248"/>
      <c r="G50" s="294"/>
      <c r="H50" s="326"/>
      <c r="I50" s="294"/>
      <c r="J50" s="825"/>
    </row>
    <row r="51" spans="1:10" s="358" customFormat="1" ht="12.9" customHeight="1">
      <c r="A51" s="247">
        <v>626</v>
      </c>
      <c r="B51" s="248"/>
      <c r="C51" s="248"/>
      <c r="D51" s="255" t="s">
        <v>333</v>
      </c>
      <c r="E51" s="248"/>
      <c r="F51" s="248"/>
      <c r="G51" s="294"/>
      <c r="H51" s="326"/>
      <c r="I51" s="294"/>
      <c r="J51" s="825"/>
    </row>
    <row r="52" spans="1:10" s="358" customFormat="1" ht="12.9" customHeight="1">
      <c r="A52" s="247">
        <v>628</v>
      </c>
      <c r="B52" s="248"/>
      <c r="C52" s="248"/>
      <c r="D52" s="248" t="s">
        <v>130</v>
      </c>
      <c r="E52" s="248"/>
      <c r="F52" s="248"/>
      <c r="G52" s="291"/>
      <c r="H52" s="326"/>
      <c r="I52" s="291"/>
      <c r="J52" s="825"/>
    </row>
    <row r="53" spans="1:10" s="358" customFormat="1" ht="12.9" customHeight="1">
      <c r="A53" s="247">
        <v>629</v>
      </c>
      <c r="B53" s="248"/>
      <c r="C53" s="248"/>
      <c r="D53" s="248" t="s">
        <v>131</v>
      </c>
      <c r="E53" s="248"/>
      <c r="F53" s="248"/>
      <c r="G53" s="292"/>
      <c r="H53" s="360">
        <f>SUM(G48:G53)</f>
        <v>0</v>
      </c>
      <c r="I53" s="292"/>
      <c r="J53" s="825"/>
    </row>
    <row r="54" spans="1:10" ht="3" customHeight="1">
      <c r="A54" s="240"/>
      <c r="B54" s="241"/>
      <c r="C54" s="241"/>
      <c r="D54" s="241"/>
      <c r="E54" s="241"/>
      <c r="F54" s="241"/>
      <c r="G54" s="367"/>
      <c r="H54" s="259"/>
      <c r="I54" s="367"/>
      <c r="J54" s="825"/>
    </row>
    <row r="55" spans="1:10" ht="13.5" customHeight="1">
      <c r="A55" s="240"/>
      <c r="B55" s="241"/>
      <c r="C55" s="241"/>
      <c r="D55" s="241"/>
      <c r="E55" s="241"/>
      <c r="F55" s="241"/>
      <c r="G55" s="300">
        <f>SUM(G48:G53)</f>
        <v>0</v>
      </c>
      <c r="H55" s="259"/>
      <c r="I55" s="300">
        <f>SUM(I48:I53)</f>
        <v>0</v>
      </c>
      <c r="J55" s="825"/>
    </row>
    <row r="56" spans="1:10" ht="13.5" customHeight="1">
      <c r="A56" s="240"/>
      <c r="B56" s="241"/>
      <c r="C56" s="246" t="s">
        <v>398</v>
      </c>
      <c r="D56" s="241"/>
      <c r="E56" s="241"/>
      <c r="F56" s="241"/>
      <c r="G56" s="368"/>
      <c r="H56" s="259"/>
      <c r="I56" s="368"/>
      <c r="J56" s="825"/>
    </row>
    <row r="57" spans="1:10" ht="13.5" customHeight="1">
      <c r="A57" s="369">
        <v>631</v>
      </c>
      <c r="B57" s="241"/>
      <c r="C57" s="241"/>
      <c r="D57" s="255" t="s">
        <v>92</v>
      </c>
      <c r="E57" s="241"/>
      <c r="F57" s="241"/>
      <c r="G57" s="350"/>
      <c r="H57" s="320"/>
      <c r="I57" s="350"/>
      <c r="J57" s="825"/>
    </row>
    <row r="58" spans="1:10" ht="13.5" customHeight="1">
      <c r="A58" s="369">
        <v>632</v>
      </c>
      <c r="B58" s="241"/>
      <c r="C58" s="241"/>
      <c r="D58" s="255" t="s">
        <v>93</v>
      </c>
      <c r="E58" s="241"/>
      <c r="F58" s="241"/>
      <c r="G58" s="351"/>
      <c r="H58" s="320"/>
      <c r="I58" s="351"/>
      <c r="J58" s="825"/>
    </row>
    <row r="59" spans="1:10" ht="13.5" customHeight="1">
      <c r="A59" s="369">
        <v>633</v>
      </c>
      <c r="B59" s="241"/>
      <c r="C59" s="241"/>
      <c r="D59" s="255" t="s">
        <v>94</v>
      </c>
      <c r="E59" s="241"/>
      <c r="F59" s="241"/>
      <c r="G59" s="351"/>
      <c r="H59" s="320"/>
      <c r="I59" s="351"/>
      <c r="J59" s="825"/>
    </row>
    <row r="60" spans="1:10" ht="13.5" customHeight="1">
      <c r="A60" s="369">
        <v>634</v>
      </c>
      <c r="B60" s="241"/>
      <c r="C60" s="241"/>
      <c r="D60" s="255" t="s">
        <v>487</v>
      </c>
      <c r="E60" s="241"/>
      <c r="F60" s="241"/>
      <c r="G60" s="352"/>
      <c r="H60" s="318"/>
      <c r="I60" s="352"/>
      <c r="J60" s="825"/>
    </row>
    <row r="61" spans="1:10" ht="3" customHeight="1">
      <c r="A61" s="369"/>
      <c r="B61" s="241"/>
      <c r="C61" s="241"/>
      <c r="D61" s="241"/>
      <c r="E61" s="241"/>
      <c r="F61" s="241"/>
      <c r="G61" s="319"/>
      <c r="H61" s="315"/>
      <c r="I61" s="319"/>
      <c r="J61" s="825"/>
    </row>
    <row r="62" spans="1:10" ht="13.5" customHeight="1">
      <c r="A62" s="369"/>
      <c r="B62" s="241"/>
      <c r="C62" s="241"/>
      <c r="D62" s="241"/>
      <c r="E62" s="241"/>
      <c r="F62" s="241"/>
      <c r="G62" s="300">
        <f>SUM(G57:G60)</f>
        <v>0</v>
      </c>
      <c r="H62" s="315"/>
      <c r="I62" s="300">
        <f>SUM(I57:I60)</f>
        <v>0</v>
      </c>
      <c r="J62" s="825"/>
    </row>
    <row r="63" spans="1:10" ht="13.5" customHeight="1">
      <c r="A63" s="240"/>
      <c r="B63" s="241"/>
      <c r="C63" s="246" t="s">
        <v>133</v>
      </c>
      <c r="D63" s="241"/>
      <c r="E63" s="241"/>
      <c r="F63" s="241"/>
      <c r="G63" s="357"/>
      <c r="H63" s="242"/>
      <c r="I63" s="357"/>
      <c r="J63" s="825"/>
    </row>
    <row r="64" spans="1:10" s="358" customFormat="1" ht="12.9" customHeight="1">
      <c r="A64" s="247">
        <v>641</v>
      </c>
      <c r="B64" s="248"/>
      <c r="C64" s="248"/>
      <c r="D64" s="248" t="s">
        <v>134</v>
      </c>
      <c r="E64" s="248"/>
      <c r="F64" s="248"/>
      <c r="G64" s="293"/>
      <c r="H64" s="326"/>
      <c r="I64" s="295"/>
      <c r="J64" s="825"/>
    </row>
    <row r="65" spans="1:11" s="358" customFormat="1" ht="12.9" customHeight="1">
      <c r="A65" s="247">
        <v>642</v>
      </c>
      <c r="B65" s="248"/>
      <c r="C65" s="248"/>
      <c r="D65" s="248" t="s">
        <v>135</v>
      </c>
      <c r="E65" s="248"/>
      <c r="F65" s="248"/>
      <c r="G65" s="292"/>
      <c r="H65" s="329">
        <f>SUM(G64:G65)</f>
        <v>0</v>
      </c>
      <c r="I65" s="292"/>
      <c r="J65" s="825"/>
    </row>
    <row r="66" spans="1:11" ht="3" customHeight="1">
      <c r="A66" s="240"/>
      <c r="B66" s="241"/>
      <c r="C66" s="241"/>
      <c r="D66" s="241"/>
      <c r="E66" s="241"/>
      <c r="F66" s="241"/>
      <c r="G66" s="248"/>
      <c r="H66" s="330"/>
      <c r="I66" s="248"/>
      <c r="J66" s="825"/>
    </row>
    <row r="67" spans="1:11" ht="12.75" customHeight="1">
      <c r="A67" s="240"/>
      <c r="B67" s="241"/>
      <c r="C67" s="241"/>
      <c r="D67" s="241"/>
      <c r="E67" s="241"/>
      <c r="F67" s="241"/>
      <c r="G67" s="300">
        <f>SUM(G64:G65)</f>
        <v>0</v>
      </c>
      <c r="H67" s="242"/>
      <c r="I67" s="300">
        <f>SUM(I64:I65)</f>
        <v>0</v>
      </c>
      <c r="J67" s="825"/>
    </row>
    <row r="68" spans="1:11" ht="4.5" customHeight="1">
      <c r="A68" s="240"/>
      <c r="B68" s="241"/>
      <c r="C68" s="241"/>
      <c r="D68" s="241"/>
      <c r="E68" s="241"/>
      <c r="F68" s="241"/>
      <c r="G68" s="248"/>
      <c r="H68" s="242"/>
      <c r="I68" s="248"/>
      <c r="J68" s="825"/>
    </row>
    <row r="69" spans="1:11" ht="13.5" customHeight="1">
      <c r="A69" s="247">
        <v>651</v>
      </c>
      <c r="B69" s="241"/>
      <c r="C69" s="246" t="s">
        <v>171</v>
      </c>
      <c r="D69" s="241"/>
      <c r="E69" s="241"/>
      <c r="F69" s="370">
        <v>0.09</v>
      </c>
      <c r="G69" s="378"/>
      <c r="H69" s="360">
        <f>G69</f>
        <v>0</v>
      </c>
      <c r="I69" s="378"/>
      <c r="J69" s="825"/>
    </row>
    <row r="70" spans="1:11" ht="3" customHeight="1">
      <c r="A70" s="240"/>
      <c r="B70" s="241"/>
      <c r="C70" s="241"/>
      <c r="D70" s="241"/>
      <c r="E70" s="241"/>
      <c r="F70" s="241"/>
      <c r="G70" s="363"/>
      <c r="H70" s="242"/>
      <c r="I70" s="363"/>
      <c r="J70" s="825"/>
    </row>
    <row r="71" spans="1:11" ht="13.5" customHeight="1">
      <c r="A71" s="240"/>
      <c r="B71" s="241"/>
      <c r="C71" s="246" t="s">
        <v>144</v>
      </c>
      <c r="D71" s="241"/>
      <c r="E71" s="241"/>
      <c r="F71" s="241"/>
      <c r="G71" s="357"/>
      <c r="H71" s="242"/>
      <c r="I71" s="357"/>
      <c r="J71" s="825"/>
    </row>
    <row r="72" spans="1:11" s="358" customFormat="1" ht="12.9" customHeight="1">
      <c r="A72" s="247">
        <v>661</v>
      </c>
      <c r="B72" s="248"/>
      <c r="C72" s="248"/>
      <c r="D72" s="248" t="s">
        <v>70</v>
      </c>
      <c r="E72" s="248"/>
      <c r="F72" s="248"/>
      <c r="G72" s="293"/>
      <c r="H72" s="326"/>
      <c r="I72" s="293"/>
      <c r="J72" s="825"/>
      <c r="K72" s="248"/>
    </row>
    <row r="73" spans="1:11" s="358" customFormat="1" ht="12.9" customHeight="1">
      <c r="A73" s="247">
        <v>665</v>
      </c>
      <c r="B73" s="248"/>
      <c r="C73" s="248"/>
      <c r="D73" s="248" t="s">
        <v>136</v>
      </c>
      <c r="E73" s="248"/>
      <c r="F73" s="248"/>
      <c r="G73" s="294"/>
      <c r="H73" s="326"/>
      <c r="I73" s="294"/>
      <c r="J73" s="825"/>
    </row>
    <row r="74" spans="1:11" s="358" customFormat="1" ht="12.9" customHeight="1">
      <c r="A74" s="247">
        <v>668</v>
      </c>
      <c r="B74" s="248"/>
      <c r="C74" s="248"/>
      <c r="D74" s="248" t="s">
        <v>137</v>
      </c>
      <c r="E74" s="248"/>
      <c r="F74" s="248"/>
      <c r="G74" s="292"/>
      <c r="H74" s="360">
        <f>SUM(G72:G74)</f>
        <v>0</v>
      </c>
      <c r="I74" s="292"/>
      <c r="J74" s="825"/>
    </row>
    <row r="75" spans="1:11" ht="3" customHeight="1">
      <c r="A75" s="240"/>
      <c r="B75" s="241"/>
      <c r="C75" s="241"/>
      <c r="D75" s="241"/>
      <c r="E75" s="241"/>
      <c r="F75" s="241"/>
      <c r="G75" s="363"/>
      <c r="H75" s="242"/>
      <c r="I75" s="363"/>
      <c r="J75" s="825"/>
    </row>
    <row r="76" spans="1:11" ht="13.5" customHeight="1">
      <c r="A76" s="240"/>
      <c r="B76" s="241"/>
      <c r="C76" s="241"/>
      <c r="D76" s="241"/>
      <c r="E76" s="241"/>
      <c r="F76" s="241"/>
      <c r="G76" s="300">
        <f>SUM(G72:G74)</f>
        <v>0</v>
      </c>
      <c r="H76" s="242"/>
      <c r="I76" s="300">
        <f>SUM(I72:I74)</f>
        <v>0</v>
      </c>
      <c r="J76" s="825"/>
    </row>
    <row r="77" spans="1:11" ht="13.5" customHeight="1">
      <c r="A77" s="240"/>
      <c r="B77" s="241"/>
      <c r="C77" s="246" t="s">
        <v>138</v>
      </c>
      <c r="D77" s="241"/>
      <c r="E77" s="241"/>
      <c r="F77" s="241"/>
      <c r="G77" s="357"/>
      <c r="H77" s="242"/>
      <c r="I77" s="357"/>
      <c r="J77" s="825"/>
    </row>
    <row r="78" spans="1:11" s="358" customFormat="1" ht="13.5" customHeight="1">
      <c r="A78" s="247">
        <v>681</v>
      </c>
      <c r="B78" s="248"/>
      <c r="C78" s="248"/>
      <c r="D78" s="248" t="s">
        <v>139</v>
      </c>
      <c r="E78" s="248"/>
      <c r="F78" s="248"/>
      <c r="G78" s="293"/>
      <c r="H78" s="326"/>
      <c r="I78" s="293"/>
      <c r="J78" s="825"/>
    </row>
    <row r="79" spans="1:11" s="358" customFormat="1" ht="13.5" customHeight="1">
      <c r="A79" s="247">
        <v>683</v>
      </c>
      <c r="B79" s="248"/>
      <c r="C79" s="248"/>
      <c r="D79" s="8" t="s">
        <v>457</v>
      </c>
      <c r="E79" s="10"/>
      <c r="F79" s="248"/>
      <c r="G79" s="371">
        <f>-('10-Suivi dons dédiés'!$J$29)</f>
        <v>0</v>
      </c>
      <c r="H79" s="326"/>
      <c r="I79" s="294"/>
      <c r="J79" s="825"/>
    </row>
    <row r="80" spans="1:11" s="358" customFormat="1" ht="13.5" customHeight="1">
      <c r="A80" s="247">
        <v>685</v>
      </c>
      <c r="B80" s="248"/>
      <c r="C80" s="248"/>
      <c r="D80" s="248" t="s">
        <v>172</v>
      </c>
      <c r="E80" s="372" t="s">
        <v>286</v>
      </c>
      <c r="F80" s="248"/>
      <c r="G80" s="292"/>
      <c r="H80" s="373">
        <f>SUM(G78:G80)</f>
        <v>0</v>
      </c>
      <c r="I80" s="292"/>
      <c r="J80" s="825"/>
    </row>
    <row r="81" spans="1:10" ht="3" customHeight="1">
      <c r="A81" s="240"/>
      <c r="B81" s="241"/>
      <c r="C81" s="241"/>
      <c r="D81" s="241"/>
      <c r="E81" s="241"/>
      <c r="F81" s="241"/>
      <c r="G81" s="367"/>
      <c r="H81" s="259"/>
      <c r="I81" s="367"/>
      <c r="J81" s="825"/>
    </row>
    <row r="82" spans="1:10" ht="13.5" customHeight="1">
      <c r="A82" s="240"/>
      <c r="B82" s="241"/>
      <c r="C82" s="241"/>
      <c r="D82" s="241"/>
      <c r="E82" s="241"/>
      <c r="F82" s="241"/>
      <c r="G82" s="300">
        <f>SUM(G78:G80)</f>
        <v>0</v>
      </c>
      <c r="H82" s="259"/>
      <c r="I82" s="300">
        <f>SUM(I78:I80)</f>
        <v>0</v>
      </c>
      <c r="J82" s="825"/>
    </row>
    <row r="83" spans="1:10" ht="3.75" customHeight="1">
      <c r="A83" s="240"/>
      <c r="B83" s="241"/>
      <c r="C83" s="241"/>
      <c r="D83" s="241"/>
      <c r="E83" s="241"/>
      <c r="F83" s="241"/>
      <c r="G83" s="259"/>
      <c r="H83" s="259"/>
      <c r="I83" s="241"/>
      <c r="J83" s="825"/>
    </row>
    <row r="84" spans="1:10" ht="17.399999999999999">
      <c r="A84" s="374" t="s">
        <v>191</v>
      </c>
      <c r="B84" s="241"/>
      <c r="C84" s="156" t="s">
        <v>140</v>
      </c>
      <c r="D84" s="241"/>
      <c r="E84" s="241"/>
      <c r="F84" s="375" t="s">
        <v>192</v>
      </c>
      <c r="G84" s="376">
        <f>SUM(G82,G76,G69,G67,G62,G55,G46,G34,G27,G17)</f>
        <v>0</v>
      </c>
      <c r="H84" s="377"/>
      <c r="I84" s="376">
        <f>SUM(I82,I76,I69,I67,I62,I55,I46,I34,I27,I17)</f>
        <v>0</v>
      </c>
      <c r="J84" s="825"/>
    </row>
    <row r="85" spans="1:10" ht="6" customHeight="1" thickBot="1">
      <c r="A85" s="280"/>
      <c r="B85" s="281"/>
      <c r="C85" s="281"/>
      <c r="D85" s="281"/>
      <c r="E85" s="281"/>
      <c r="F85" s="281"/>
      <c r="G85" s="282"/>
      <c r="H85" s="282"/>
      <c r="I85" s="283"/>
      <c r="J85" s="826"/>
    </row>
  </sheetData>
  <sheetProtection algorithmName="SHA-512" hashValue="hVrQA6mhpxNNRiTTHciAHN+NJFxWlg63xAYSI1yC1UPpEEXsJpN12J/NaLFuepJ1Km61AxjE+6z/2THFjSD24A==" saltValue="SyBGwFztwpc3FMyR2/b+mg==" spinCount="100000" sheet="1" objects="1" scenarios="1" selectLockedCells="1"/>
  <mergeCells count="6">
    <mergeCell ref="J5:J85"/>
    <mergeCell ref="A3:I3"/>
    <mergeCell ref="A1:J1"/>
    <mergeCell ref="A2:J2"/>
    <mergeCell ref="A4:E4"/>
    <mergeCell ref="G4:J4"/>
  </mergeCells>
  <phoneticPr fontId="3" type="noConversion"/>
  <dataValidations count="1">
    <dataValidation type="decimal" allowBlank="1" showInputMessage="1" showErrorMessage="1" errorTitle="ERREUR" error="Donnée chiffrée seulement" sqref="G12:I12">
      <formula1>0</formula1>
      <formula2>5000000</formula2>
    </dataValidation>
  </dataValidations>
  <printOptions horizontalCentered="1" verticalCentered="1"/>
  <pageMargins left="0.59055118110236227" right="0.39370078740157483" top="0.19685039370078741" bottom="0.47244094488188981" header="0.19685039370078741" footer="0.27559055118110237"/>
  <pageSetup scale="76" orientation="portrait" r:id="rId1"/>
  <headerFooter alignWithMargins="0">
    <oddFooter>&amp;C&amp;9
Page 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M56"/>
  <sheetViews>
    <sheetView workbookViewId="0">
      <selection activeCell="M48" sqref="M48"/>
    </sheetView>
  </sheetViews>
  <sheetFormatPr baseColWidth="10" defaultColWidth="9.109375" defaultRowHeight="15" customHeight="1"/>
  <cols>
    <col min="1" max="1" width="5.33203125" style="467" customWidth="1"/>
    <col min="2" max="3" width="0.88671875" style="381" customWidth="1"/>
    <col min="4" max="4" width="43.6640625" style="381" customWidth="1"/>
    <col min="5" max="5" width="13.6640625" style="381" customWidth="1"/>
    <col min="6" max="6" width="2.5546875" style="468" customWidth="1"/>
    <col min="7" max="7" width="13.6640625" style="469" customWidth="1"/>
    <col min="8" max="8" width="0.88671875" style="469" customWidth="1"/>
    <col min="9" max="9" width="14.6640625" style="381" customWidth="1"/>
    <col min="10" max="10" width="0.88671875" style="381" customWidth="1"/>
    <col min="11" max="16384" width="9.109375" style="381"/>
  </cols>
  <sheetData>
    <row r="1" spans="1:13" ht="15" customHeight="1">
      <c r="A1" s="859" t="s">
        <v>36</v>
      </c>
      <c r="B1" s="859"/>
      <c r="C1" s="859"/>
      <c r="D1" s="859"/>
      <c r="E1" s="859"/>
      <c r="F1" s="859"/>
      <c r="G1" s="859"/>
      <c r="H1" s="859"/>
      <c r="I1" s="859"/>
      <c r="J1" s="859"/>
    </row>
    <row r="2" spans="1:13" ht="21" customHeight="1">
      <c r="A2" s="860">
        <f>'1-Présentation'!A4</f>
        <v>0</v>
      </c>
      <c r="B2" s="860"/>
      <c r="C2" s="860"/>
      <c r="D2" s="860"/>
      <c r="E2" s="860"/>
      <c r="F2" s="860"/>
      <c r="G2" s="860"/>
      <c r="H2" s="860"/>
      <c r="I2" s="860"/>
      <c r="J2" s="860"/>
    </row>
    <row r="3" spans="1:13" ht="15" customHeight="1">
      <c r="A3" s="858"/>
      <c r="B3" s="858"/>
      <c r="C3" s="858"/>
      <c r="D3" s="858"/>
      <c r="E3" s="858"/>
      <c r="F3" s="858"/>
      <c r="G3" s="858"/>
      <c r="H3" s="858"/>
      <c r="I3" s="858"/>
      <c r="J3" s="858"/>
    </row>
    <row r="4" spans="1:13" ht="15" customHeight="1">
      <c r="A4" s="862" t="s">
        <v>500</v>
      </c>
      <c r="B4" s="862"/>
      <c r="C4" s="862"/>
      <c r="D4" s="862"/>
      <c r="E4" s="862"/>
      <c r="F4" s="862"/>
      <c r="G4" s="862"/>
      <c r="H4" s="862"/>
      <c r="I4" s="862"/>
      <c r="J4" s="862"/>
    </row>
    <row r="5" spans="1:13" ht="15" customHeight="1">
      <c r="A5" s="861" t="s">
        <v>245</v>
      </c>
      <c r="B5" s="861"/>
      <c r="C5" s="861"/>
      <c r="D5" s="861"/>
      <c r="E5" s="861"/>
      <c r="F5" s="861"/>
      <c r="G5" s="861"/>
      <c r="H5" s="861"/>
      <c r="I5" s="861"/>
      <c r="J5" s="861"/>
    </row>
    <row r="6" spans="1:13" ht="15" customHeight="1" thickBot="1">
      <c r="A6" s="382"/>
      <c r="B6" s="382"/>
      <c r="C6" s="382"/>
      <c r="D6" s="382"/>
      <c r="E6" s="382"/>
      <c r="F6" s="383"/>
      <c r="G6" s="382"/>
      <c r="H6" s="382"/>
      <c r="I6" s="382"/>
      <c r="J6" s="382"/>
    </row>
    <row r="7" spans="1:13" ht="6" customHeight="1">
      <c r="A7" s="384"/>
      <c r="B7" s="385"/>
      <c r="C7" s="385"/>
      <c r="D7" s="385"/>
      <c r="E7" s="385"/>
      <c r="F7" s="386"/>
      <c r="G7" s="385"/>
      <c r="H7" s="385"/>
      <c r="I7" s="385"/>
      <c r="J7" s="387"/>
    </row>
    <row r="8" spans="1:13" ht="15" customHeight="1">
      <c r="A8" s="855" t="s">
        <v>235</v>
      </c>
      <c r="B8" s="856"/>
      <c r="C8" s="856"/>
      <c r="D8" s="856"/>
      <c r="E8" s="856"/>
      <c r="F8" s="856"/>
      <c r="G8" s="856"/>
      <c r="H8" s="856"/>
      <c r="I8" s="856"/>
      <c r="J8" s="857"/>
    </row>
    <row r="9" spans="1:13" ht="18" customHeight="1">
      <c r="A9" s="867" t="s">
        <v>234</v>
      </c>
      <c r="B9" s="868"/>
      <c r="C9" s="868"/>
      <c r="D9" s="868"/>
      <c r="E9" s="388">
        <f>'1-Présentation'!I7</f>
        <v>2023</v>
      </c>
      <c r="F9" s="876"/>
      <c r="G9" s="876"/>
      <c r="H9" s="876"/>
      <c r="I9" s="876"/>
      <c r="J9" s="877"/>
    </row>
    <row r="10" spans="1:13" ht="6" customHeight="1" thickBot="1">
      <c r="A10" s="389"/>
      <c r="B10" s="390"/>
      <c r="C10" s="390"/>
      <c r="D10" s="390"/>
      <c r="E10" s="391"/>
      <c r="F10" s="392"/>
      <c r="G10" s="392"/>
      <c r="H10" s="392"/>
      <c r="I10" s="392"/>
      <c r="J10" s="393"/>
    </row>
    <row r="11" spans="1:13" ht="9" customHeight="1" thickTop="1">
      <c r="A11" s="394"/>
      <c r="B11" s="395"/>
      <c r="C11" s="395"/>
      <c r="D11" s="395"/>
      <c r="E11" s="395"/>
      <c r="F11" s="396"/>
      <c r="G11" s="395"/>
      <c r="H11" s="395"/>
      <c r="I11" s="395"/>
      <c r="J11" s="397"/>
    </row>
    <row r="12" spans="1:13" ht="18" customHeight="1">
      <c r="A12" s="398" t="s">
        <v>190</v>
      </c>
      <c r="B12" s="399"/>
      <c r="C12" s="400" t="s">
        <v>101</v>
      </c>
      <c r="D12" s="182"/>
      <c r="E12" s="400"/>
      <c r="F12" s="401" t="s">
        <v>190</v>
      </c>
      <c r="G12" s="875">
        <f>'5-REVENUS'!H59</f>
        <v>0</v>
      </c>
      <c r="H12" s="875"/>
      <c r="I12" s="875"/>
      <c r="J12" s="402"/>
    </row>
    <row r="13" spans="1:13" ht="9" customHeight="1">
      <c r="A13" s="403"/>
      <c r="B13" s="399"/>
      <c r="C13" s="400"/>
      <c r="D13" s="182"/>
      <c r="E13" s="182"/>
      <c r="F13" s="404"/>
      <c r="G13" s="405"/>
      <c r="H13" s="405"/>
      <c r="I13" s="405"/>
      <c r="J13" s="402"/>
    </row>
    <row r="14" spans="1:13" ht="18" customHeight="1">
      <c r="A14" s="406" t="s">
        <v>273</v>
      </c>
      <c r="B14" s="407"/>
      <c r="C14" s="246" t="s">
        <v>102</v>
      </c>
      <c r="D14" s="255"/>
      <c r="E14" s="408" t="s">
        <v>237</v>
      </c>
      <c r="F14" s="404"/>
      <c r="G14" s="409" t="s">
        <v>236</v>
      </c>
      <c r="H14" s="405"/>
      <c r="I14" s="410" t="s">
        <v>238</v>
      </c>
      <c r="J14" s="402"/>
    </row>
    <row r="15" spans="1:13" ht="15" customHeight="1">
      <c r="A15" s="411">
        <v>105</v>
      </c>
      <c r="B15" s="399"/>
      <c r="C15" s="400"/>
      <c r="D15" s="182" t="s">
        <v>239</v>
      </c>
      <c r="E15" s="412">
        <f>'4-BILAN'!F18</f>
        <v>0</v>
      </c>
      <c r="F15" s="404"/>
      <c r="G15" s="412">
        <f>+'4-BILAN'!H18</f>
        <v>0</v>
      </c>
      <c r="H15" s="405"/>
      <c r="I15" s="413">
        <f>-(E15-G15)</f>
        <v>0</v>
      </c>
      <c r="J15" s="402"/>
      <c r="M15" s="414"/>
    </row>
    <row r="16" spans="1:13" ht="15" customHeight="1">
      <c r="A16" s="411">
        <v>106</v>
      </c>
      <c r="B16" s="399"/>
      <c r="C16" s="400"/>
      <c r="D16" s="182" t="s">
        <v>265</v>
      </c>
      <c r="E16" s="415">
        <f>+'4-BILAN'!F19</f>
        <v>0</v>
      </c>
      <c r="F16" s="404"/>
      <c r="G16" s="415">
        <f>+'4-BILAN'!H19</f>
        <v>0</v>
      </c>
      <c r="H16" s="416"/>
      <c r="I16" s="413">
        <f t="shared" ref="I16:I21" si="0">-(E16-G16)</f>
        <v>0</v>
      </c>
      <c r="J16" s="402"/>
    </row>
    <row r="17" spans="1:10" ht="15" customHeight="1">
      <c r="A17" s="411">
        <v>107</v>
      </c>
      <c r="B17" s="399"/>
      <c r="C17" s="400"/>
      <c r="D17" s="182" t="s">
        <v>266</v>
      </c>
      <c r="E17" s="415">
        <f>+'4-BILAN'!F20</f>
        <v>0</v>
      </c>
      <c r="F17" s="404"/>
      <c r="G17" s="415">
        <f>+'4-BILAN'!H20</f>
        <v>0</v>
      </c>
      <c r="H17" s="416"/>
      <c r="I17" s="413">
        <f t="shared" si="0"/>
        <v>0</v>
      </c>
      <c r="J17" s="402"/>
    </row>
    <row r="18" spans="1:10" ht="15" customHeight="1">
      <c r="A18" s="411">
        <v>108</v>
      </c>
      <c r="B18" s="399"/>
      <c r="C18" s="400"/>
      <c r="D18" s="182" t="s">
        <v>467</v>
      </c>
      <c r="E18" s="415">
        <f>+'4-BILAN'!F21</f>
        <v>0</v>
      </c>
      <c r="F18" s="404"/>
      <c r="G18" s="415">
        <f>+'4-BILAN'!H21</f>
        <v>0</v>
      </c>
      <c r="H18" s="416"/>
      <c r="I18" s="413">
        <f t="shared" si="0"/>
        <v>0</v>
      </c>
      <c r="J18" s="402"/>
    </row>
    <row r="19" spans="1:10" ht="15" customHeight="1">
      <c r="A19" s="411" t="s">
        <v>271</v>
      </c>
      <c r="B19" s="399"/>
      <c r="C19" s="400"/>
      <c r="D19" s="182" t="s">
        <v>267</v>
      </c>
      <c r="E19" s="417">
        <f>+'4-BILAN'!F32</f>
        <v>0</v>
      </c>
      <c r="F19" s="404"/>
      <c r="G19" s="417">
        <f>+'4-BILAN'!H32</f>
        <v>0</v>
      </c>
      <c r="H19" s="418"/>
      <c r="I19" s="413">
        <f t="shared" si="0"/>
        <v>0</v>
      </c>
      <c r="J19" s="402"/>
    </row>
    <row r="20" spans="1:10" ht="15" customHeight="1">
      <c r="A20" s="411" t="s">
        <v>272</v>
      </c>
      <c r="B20" s="399"/>
      <c r="C20" s="400"/>
      <c r="D20" s="182" t="s">
        <v>268</v>
      </c>
      <c r="E20" s="417">
        <f>+'4-BILAN'!F46</f>
        <v>0</v>
      </c>
      <c r="F20" s="404"/>
      <c r="G20" s="417">
        <f>+'4-BILAN'!H46</f>
        <v>0</v>
      </c>
      <c r="H20" s="419"/>
      <c r="I20" s="413">
        <f t="shared" si="0"/>
        <v>0</v>
      </c>
      <c r="J20" s="402"/>
    </row>
    <row r="21" spans="1:10" ht="15" customHeight="1">
      <c r="A21" s="403"/>
      <c r="B21" s="399"/>
      <c r="C21" s="400"/>
      <c r="D21" s="182" t="s">
        <v>103</v>
      </c>
      <c r="E21" s="420">
        <f>+'4-BILAN'!F22</f>
        <v>0</v>
      </c>
      <c r="F21" s="404"/>
      <c r="G21" s="420">
        <f>+'4-BILAN'!H22</f>
        <v>0</v>
      </c>
      <c r="H21" s="421">
        <f>SUM(E16:E21)</f>
        <v>0</v>
      </c>
      <c r="I21" s="413">
        <f t="shared" si="0"/>
        <v>0</v>
      </c>
      <c r="J21" s="402"/>
    </row>
    <row r="22" spans="1:10" ht="3" customHeight="1">
      <c r="A22" s="403"/>
      <c r="B22" s="399"/>
      <c r="C22" s="400"/>
      <c r="D22" s="182"/>
      <c r="E22" s="422"/>
      <c r="F22" s="404"/>
      <c r="G22" s="423"/>
      <c r="H22" s="424"/>
      <c r="I22" s="424"/>
      <c r="J22" s="402"/>
    </row>
    <row r="23" spans="1:10" ht="9" customHeight="1">
      <c r="A23" s="403"/>
      <c r="B23" s="399"/>
      <c r="C23" s="400"/>
      <c r="D23" s="182"/>
      <c r="E23" s="182"/>
      <c r="F23" s="404"/>
      <c r="G23" s="405"/>
      <c r="H23" s="405"/>
      <c r="I23" s="425"/>
      <c r="J23" s="402"/>
    </row>
    <row r="24" spans="1:10" ht="15" customHeight="1">
      <c r="A24" s="403"/>
      <c r="B24" s="399"/>
      <c r="C24" s="400" t="s">
        <v>241</v>
      </c>
      <c r="D24" s="182"/>
      <c r="E24" s="182"/>
      <c r="F24" s="404"/>
      <c r="G24" s="864">
        <f>SUM(I15:I21)</f>
        <v>0</v>
      </c>
      <c r="H24" s="864"/>
      <c r="I24" s="864"/>
      <c r="J24" s="402"/>
    </row>
    <row r="25" spans="1:10" ht="12" customHeight="1">
      <c r="A25" s="403"/>
      <c r="B25" s="399"/>
      <c r="C25" s="400"/>
      <c r="D25" s="182"/>
      <c r="E25" s="182"/>
      <c r="F25" s="404"/>
      <c r="G25" s="405"/>
      <c r="H25" s="405"/>
      <c r="I25" s="405"/>
      <c r="J25" s="402"/>
    </row>
    <row r="26" spans="1:10" ht="15" customHeight="1">
      <c r="A26" s="411" t="s">
        <v>264</v>
      </c>
      <c r="B26" s="399"/>
      <c r="C26" s="874" t="s">
        <v>240</v>
      </c>
      <c r="D26" s="874"/>
      <c r="E26" s="426">
        <f>'1-Présentation'!I7</f>
        <v>2023</v>
      </c>
      <c r="F26" s="427"/>
      <c r="G26" s="863">
        <f>+'4-BILAN'!H16</f>
        <v>0</v>
      </c>
      <c r="H26" s="863"/>
      <c r="I26" s="863"/>
      <c r="J26" s="402"/>
    </row>
    <row r="27" spans="1:10" ht="12" customHeight="1">
      <c r="A27" s="403"/>
      <c r="B27" s="399"/>
      <c r="C27" s="400"/>
      <c r="D27" s="182"/>
      <c r="E27" s="182"/>
      <c r="F27" s="404"/>
      <c r="G27" s="428"/>
      <c r="H27" s="428"/>
      <c r="I27" s="428"/>
      <c r="J27" s="402"/>
    </row>
    <row r="28" spans="1:10" ht="18" customHeight="1">
      <c r="A28" s="403"/>
      <c r="B28" s="399"/>
      <c r="C28" s="400"/>
      <c r="D28" s="182"/>
      <c r="E28" s="182"/>
      <c r="F28" s="429" t="s">
        <v>242</v>
      </c>
      <c r="G28" s="865">
        <f>+G12+G24+G26</f>
        <v>0</v>
      </c>
      <c r="H28" s="865"/>
      <c r="I28" s="865"/>
      <c r="J28" s="402"/>
    </row>
    <row r="29" spans="1:10" ht="7.5" customHeight="1">
      <c r="A29" s="403"/>
      <c r="B29" s="399"/>
      <c r="C29" s="400"/>
      <c r="D29" s="182"/>
      <c r="E29" s="182"/>
      <c r="F29" s="404"/>
      <c r="G29" s="430"/>
      <c r="H29" s="430"/>
      <c r="I29" s="430"/>
      <c r="J29" s="402"/>
    </row>
    <row r="30" spans="1:10" ht="7.5" customHeight="1">
      <c r="A30" s="431"/>
      <c r="B30" s="432"/>
      <c r="C30" s="433"/>
      <c r="D30" s="434"/>
      <c r="E30" s="434"/>
      <c r="F30" s="435"/>
      <c r="G30" s="436"/>
      <c r="H30" s="436"/>
      <c r="I30" s="436"/>
      <c r="J30" s="437"/>
    </row>
    <row r="31" spans="1:10" ht="18" customHeight="1">
      <c r="A31" s="438" t="s">
        <v>191</v>
      </c>
      <c r="B31" s="399"/>
      <c r="C31" s="246" t="s">
        <v>140</v>
      </c>
      <c r="D31" s="255"/>
      <c r="E31" s="182"/>
      <c r="F31" s="439" t="s">
        <v>192</v>
      </c>
      <c r="G31" s="873">
        <f>'6-DÉPENSES'!G84</f>
        <v>0</v>
      </c>
      <c r="H31" s="873"/>
      <c r="I31" s="873"/>
      <c r="J31" s="402"/>
    </row>
    <row r="32" spans="1:10" ht="15" customHeight="1">
      <c r="A32" s="369"/>
      <c r="B32" s="399"/>
      <c r="C32" s="246"/>
      <c r="D32" s="255"/>
      <c r="E32" s="182"/>
      <c r="F32" s="383"/>
      <c r="G32" s="440"/>
      <c r="H32" s="440"/>
      <c r="I32" s="440"/>
      <c r="J32" s="402"/>
    </row>
    <row r="33" spans="1:10" ht="18" customHeight="1">
      <c r="A33" s="441" t="s">
        <v>273</v>
      </c>
      <c r="B33" s="399"/>
      <c r="C33" s="246" t="s">
        <v>141</v>
      </c>
      <c r="D33" s="255"/>
      <c r="E33" s="442" t="s">
        <v>237</v>
      </c>
      <c r="F33" s="404"/>
      <c r="G33" s="443" t="s">
        <v>236</v>
      </c>
      <c r="H33" s="440"/>
      <c r="I33" s="410" t="s">
        <v>238</v>
      </c>
      <c r="J33" s="402"/>
    </row>
    <row r="34" spans="1:10" ht="15" customHeight="1">
      <c r="A34" s="444">
        <v>204</v>
      </c>
      <c r="B34" s="399"/>
      <c r="C34" s="255"/>
      <c r="D34" s="255" t="s">
        <v>463</v>
      </c>
      <c r="E34" s="445">
        <f>+'4-BILAN'!F57</f>
        <v>0</v>
      </c>
      <c r="F34" s="383"/>
      <c r="G34" s="445">
        <f>+'4-BILAN'!H57</f>
        <v>0</v>
      </c>
      <c r="H34" s="446"/>
      <c r="I34" s="413">
        <f>-(E34-G34)</f>
        <v>0</v>
      </c>
      <c r="J34" s="402"/>
    </row>
    <row r="35" spans="1:10" ht="15" customHeight="1">
      <c r="A35" s="444">
        <v>205</v>
      </c>
      <c r="B35" s="399"/>
      <c r="C35" s="255"/>
      <c r="D35" s="255" t="s">
        <v>462</v>
      </c>
      <c r="E35" s="447">
        <f>+'4-BILAN'!F58</f>
        <v>0</v>
      </c>
      <c r="F35" s="383"/>
      <c r="G35" s="447">
        <f>+'4-BILAN'!H58</f>
        <v>0</v>
      </c>
      <c r="H35" s="446"/>
      <c r="I35" s="413">
        <f t="shared" ref="I35:I45" si="1">-(E35-G35)</f>
        <v>0</v>
      </c>
      <c r="J35" s="402"/>
    </row>
    <row r="36" spans="1:10" ht="15" customHeight="1">
      <c r="A36" s="444">
        <v>206</v>
      </c>
      <c r="B36" s="399"/>
      <c r="C36" s="255"/>
      <c r="D36" s="255" t="s">
        <v>61</v>
      </c>
      <c r="E36" s="447">
        <f>+'4-BILAN'!F59</f>
        <v>0</v>
      </c>
      <c r="F36" s="383"/>
      <c r="G36" s="447">
        <f>+'4-BILAN'!H59</f>
        <v>0</v>
      </c>
      <c r="H36" s="446"/>
      <c r="I36" s="413">
        <f t="shared" si="1"/>
        <v>0</v>
      </c>
      <c r="J36" s="402"/>
    </row>
    <row r="37" spans="1:10" ht="15" customHeight="1">
      <c r="A37" s="444">
        <v>207</v>
      </c>
      <c r="B37" s="399"/>
      <c r="C37" s="255"/>
      <c r="D37" s="255" t="s">
        <v>62</v>
      </c>
      <c r="E37" s="447">
        <f>+'4-BILAN'!F60</f>
        <v>0</v>
      </c>
      <c r="F37" s="383"/>
      <c r="G37" s="447">
        <f>+'4-BILAN'!H60</f>
        <v>0</v>
      </c>
      <c r="H37" s="446"/>
      <c r="I37" s="413">
        <f t="shared" si="1"/>
        <v>0</v>
      </c>
      <c r="J37" s="402"/>
    </row>
    <row r="38" spans="1:10" ht="15" customHeight="1">
      <c r="A38" s="444">
        <v>201</v>
      </c>
      <c r="B38" s="399"/>
      <c r="C38" s="255"/>
      <c r="D38" s="255" t="s">
        <v>274</v>
      </c>
      <c r="E38" s="447">
        <f>+'4-BILAN'!F54</f>
        <v>0</v>
      </c>
      <c r="F38" s="383"/>
      <c r="G38" s="447">
        <f>+'4-BILAN'!H54</f>
        <v>0</v>
      </c>
      <c r="H38" s="446"/>
      <c r="I38" s="413">
        <f t="shared" si="1"/>
        <v>0</v>
      </c>
      <c r="J38" s="402"/>
    </row>
    <row r="39" spans="1:10" ht="15" customHeight="1">
      <c r="A39" s="444">
        <v>211</v>
      </c>
      <c r="B39" s="399"/>
      <c r="C39" s="255"/>
      <c r="D39" s="255" t="s">
        <v>64</v>
      </c>
      <c r="E39" s="447">
        <f>+'4-BILAN'!F66</f>
        <v>0</v>
      </c>
      <c r="F39" s="383"/>
      <c r="G39" s="447">
        <f>+'4-BILAN'!H66</f>
        <v>0</v>
      </c>
      <c r="H39" s="446"/>
      <c r="I39" s="413">
        <f t="shared" si="1"/>
        <v>0</v>
      </c>
      <c r="J39" s="402"/>
    </row>
    <row r="40" spans="1:10" ht="15" customHeight="1">
      <c r="A40" s="444">
        <v>202</v>
      </c>
      <c r="B40" s="399"/>
      <c r="C40" s="255"/>
      <c r="D40" s="182" t="s">
        <v>269</v>
      </c>
      <c r="E40" s="447">
        <f>+'4-BILAN'!F55</f>
        <v>0</v>
      </c>
      <c r="F40" s="383"/>
      <c r="G40" s="447">
        <f>+'4-BILAN'!H55</f>
        <v>0</v>
      </c>
      <c r="H40" s="446"/>
      <c r="I40" s="413">
        <f t="shared" si="1"/>
        <v>0</v>
      </c>
      <c r="J40" s="402"/>
    </row>
    <row r="41" spans="1:10" ht="15" customHeight="1">
      <c r="A41" s="444">
        <v>212</v>
      </c>
      <c r="B41" s="399"/>
      <c r="C41" s="255"/>
      <c r="D41" s="182" t="s">
        <v>270</v>
      </c>
      <c r="E41" s="447">
        <f>+'4-BILAN'!F67</f>
        <v>0</v>
      </c>
      <c r="F41" s="383"/>
      <c r="G41" s="447">
        <f>+'4-BILAN'!H67</f>
        <v>0</v>
      </c>
      <c r="H41" s="446"/>
      <c r="I41" s="413">
        <f t="shared" si="1"/>
        <v>0</v>
      </c>
      <c r="J41" s="402"/>
    </row>
    <row r="42" spans="1:10" ht="15" customHeight="1">
      <c r="A42" s="444">
        <v>203</v>
      </c>
      <c r="B42" s="399"/>
      <c r="C42" s="255"/>
      <c r="D42" s="255" t="s">
        <v>476</v>
      </c>
      <c r="E42" s="447">
        <f>+'4-BILAN'!F56</f>
        <v>0</v>
      </c>
      <c r="F42" s="383"/>
      <c r="G42" s="447">
        <f>+'4-BILAN'!H56</f>
        <v>0</v>
      </c>
      <c r="H42" s="446"/>
      <c r="I42" s="413">
        <f t="shared" si="1"/>
        <v>0</v>
      </c>
      <c r="J42" s="402"/>
    </row>
    <row r="43" spans="1:10" ht="15" customHeight="1">
      <c r="A43" s="444">
        <v>213</v>
      </c>
      <c r="B43" s="399"/>
      <c r="C43" s="255"/>
      <c r="D43" s="182" t="s">
        <v>65</v>
      </c>
      <c r="E43" s="447">
        <f>+'4-BILAN'!F68</f>
        <v>0</v>
      </c>
      <c r="F43" s="383"/>
      <c r="G43" s="447">
        <f>+'4-BILAN'!H68</f>
        <v>0</v>
      </c>
      <c r="H43" s="446"/>
      <c r="I43" s="413">
        <f t="shared" si="1"/>
        <v>0</v>
      </c>
      <c r="J43" s="402"/>
    </row>
    <row r="44" spans="1:10" ht="15" customHeight="1">
      <c r="A44" s="448"/>
      <c r="B44" s="399"/>
      <c r="C44" s="255"/>
      <c r="D44" s="255" t="s">
        <v>142</v>
      </c>
      <c r="E44" s="449">
        <f>+'4-BILAN'!F61</f>
        <v>0</v>
      </c>
      <c r="F44" s="383"/>
      <c r="G44" s="447">
        <f>+'4-BILAN'!H61</f>
        <v>0</v>
      </c>
      <c r="H44" s="446"/>
      <c r="I44" s="413">
        <f t="shared" si="1"/>
        <v>0</v>
      </c>
      <c r="J44" s="402"/>
    </row>
    <row r="45" spans="1:10" ht="15" customHeight="1">
      <c r="A45" s="411">
        <v>292</v>
      </c>
      <c r="B45" s="399"/>
      <c r="C45" s="255"/>
      <c r="D45" s="255" t="s">
        <v>396</v>
      </c>
      <c r="E45" s="450">
        <f>+'4-BILAN'!F74</f>
        <v>0</v>
      </c>
      <c r="F45" s="383"/>
      <c r="G45" s="450">
        <f>+'4-BILAN'!H74</f>
        <v>0</v>
      </c>
      <c r="H45" s="451">
        <f>SUM(E34:E45)</f>
        <v>0</v>
      </c>
      <c r="I45" s="413">
        <f t="shared" si="1"/>
        <v>0</v>
      </c>
      <c r="J45" s="402"/>
    </row>
    <row r="46" spans="1:10" ht="3" customHeight="1">
      <c r="A46" s="403"/>
      <c r="B46" s="399"/>
      <c r="C46" s="255"/>
      <c r="D46" s="255"/>
      <c r="E46" s="182"/>
      <c r="F46" s="383"/>
      <c r="G46" s="452"/>
      <c r="H46" s="254"/>
      <c r="I46" s="453"/>
      <c r="J46" s="402"/>
    </row>
    <row r="47" spans="1:10" ht="9" customHeight="1">
      <c r="A47" s="403"/>
      <c r="B47" s="399"/>
      <c r="C47" s="400"/>
      <c r="D47" s="182"/>
      <c r="E47" s="182"/>
      <c r="F47" s="404"/>
      <c r="G47" s="430"/>
      <c r="H47" s="430"/>
      <c r="I47" s="430"/>
      <c r="J47" s="402"/>
    </row>
    <row r="48" spans="1:10" ht="15" customHeight="1">
      <c r="A48" s="403"/>
      <c r="B48" s="399"/>
      <c r="C48" s="246" t="s">
        <v>145</v>
      </c>
      <c r="D48" s="255"/>
      <c r="E48" s="182"/>
      <c r="F48" s="404"/>
      <c r="G48" s="870">
        <f>SUM(I34:I45)</f>
        <v>0</v>
      </c>
      <c r="H48" s="870"/>
      <c r="I48" s="870"/>
      <c r="J48" s="402"/>
    </row>
    <row r="49" spans="1:10" ht="12" customHeight="1">
      <c r="A49" s="403"/>
      <c r="B49" s="399"/>
      <c r="C49" s="255"/>
      <c r="D49" s="255"/>
      <c r="E49" s="182"/>
      <c r="F49" s="404"/>
      <c r="G49" s="446"/>
      <c r="H49" s="446"/>
      <c r="I49" s="454"/>
      <c r="J49" s="402"/>
    </row>
    <row r="50" spans="1:10" ht="15" customHeight="1">
      <c r="A50" s="411" t="s">
        <v>264</v>
      </c>
      <c r="B50" s="399"/>
      <c r="C50" s="869" t="s">
        <v>233</v>
      </c>
      <c r="D50" s="869"/>
      <c r="E50" s="455">
        <f>'1-Présentation'!I7</f>
        <v>2023</v>
      </c>
      <c r="F50" s="404"/>
      <c r="G50" s="863">
        <f>+'4-BILAN'!F16</f>
        <v>0</v>
      </c>
      <c r="H50" s="863"/>
      <c r="I50" s="863"/>
      <c r="J50" s="402"/>
    </row>
    <row r="51" spans="1:10" ht="12" customHeight="1">
      <c r="A51" s="403"/>
      <c r="B51" s="399"/>
      <c r="C51" s="400"/>
      <c r="D51" s="182"/>
      <c r="E51" s="456"/>
      <c r="F51" s="404"/>
      <c r="G51" s="430"/>
      <c r="H51" s="430"/>
      <c r="I51" s="430"/>
      <c r="J51" s="402"/>
    </row>
    <row r="52" spans="1:10" ht="18" customHeight="1">
      <c r="A52" s="403"/>
      <c r="B52" s="399"/>
      <c r="C52" s="400"/>
      <c r="D52" s="182"/>
      <c r="E52" s="182"/>
      <c r="F52" s="457" t="s">
        <v>243</v>
      </c>
      <c r="G52" s="865">
        <f>G31+G48+G50</f>
        <v>0</v>
      </c>
      <c r="H52" s="865"/>
      <c r="I52" s="865"/>
      <c r="J52" s="402"/>
    </row>
    <row r="53" spans="1:10" ht="7.5" customHeight="1">
      <c r="A53" s="403"/>
      <c r="B53" s="399"/>
      <c r="C53" s="400"/>
      <c r="D53" s="182"/>
      <c r="E53" s="182"/>
      <c r="F53" s="458"/>
      <c r="G53" s="430"/>
      <c r="H53" s="430"/>
      <c r="I53" s="430"/>
      <c r="J53" s="402"/>
    </row>
    <row r="54" spans="1:10" ht="7.5" customHeight="1">
      <c r="A54" s="431"/>
      <c r="B54" s="434"/>
      <c r="C54" s="433"/>
      <c r="D54" s="434"/>
      <c r="E54" s="434"/>
      <c r="F54" s="459"/>
      <c r="G54" s="436"/>
      <c r="H54" s="436"/>
      <c r="I54" s="436"/>
      <c r="J54" s="437"/>
    </row>
    <row r="55" spans="1:10" ht="15" customHeight="1">
      <c r="A55" s="871" t="s">
        <v>275</v>
      </c>
      <c r="B55" s="872"/>
      <c r="C55" s="872"/>
      <c r="D55" s="872"/>
      <c r="E55" s="460" t="s">
        <v>244</v>
      </c>
      <c r="F55" s="458"/>
      <c r="G55" s="866">
        <f>G28-G52</f>
        <v>0</v>
      </c>
      <c r="H55" s="866"/>
      <c r="I55" s="866"/>
      <c r="J55" s="402"/>
    </row>
    <row r="56" spans="1:10" ht="9" customHeight="1" thickBot="1">
      <c r="A56" s="461"/>
      <c r="B56" s="462"/>
      <c r="C56" s="462"/>
      <c r="D56" s="462"/>
      <c r="E56" s="462"/>
      <c r="F56" s="463"/>
      <c r="G56" s="464"/>
      <c r="H56" s="464"/>
      <c r="I56" s="465"/>
      <c r="J56" s="466"/>
    </row>
  </sheetData>
  <sheetProtection algorithmName="SHA-512" hashValue="7XtUM+Nm43QuOVrQ2GdqWkH8dvMI4W9XE14CnjcSN1sa55/m/G893C8HWsMsQ79+1tWYztV1m1uBzDJVfqlJiQ==" saltValue="ifaVZfbViVcmZXC61GzBUg==" spinCount="100000" sheet="1" objects="1" scenarios="1" selectLockedCells="1"/>
  <mergeCells count="20">
    <mergeCell ref="G26:I26"/>
    <mergeCell ref="G24:I24"/>
    <mergeCell ref="G52:I52"/>
    <mergeCell ref="G55:I55"/>
    <mergeCell ref="A9:D9"/>
    <mergeCell ref="G28:I28"/>
    <mergeCell ref="C50:D50"/>
    <mergeCell ref="G48:I48"/>
    <mergeCell ref="G50:I50"/>
    <mergeCell ref="A55:D55"/>
    <mergeCell ref="G31:I31"/>
    <mergeCell ref="C26:D26"/>
    <mergeCell ref="G12:I12"/>
    <mergeCell ref="F9:J9"/>
    <mergeCell ref="A8:J8"/>
    <mergeCell ref="A3:J3"/>
    <mergeCell ref="A1:J1"/>
    <mergeCell ref="A2:J2"/>
    <mergeCell ref="A5:J5"/>
    <mergeCell ref="A4:J4"/>
  </mergeCells>
  <phoneticPr fontId="3" type="noConversion"/>
  <conditionalFormatting sqref="G28:I28">
    <cfRule type="cellIs" dxfId="31" priority="3" stopIfTrue="1" operator="equal">
      <formula>$G$52</formula>
    </cfRule>
  </conditionalFormatting>
  <conditionalFormatting sqref="G52:I52">
    <cfRule type="cellIs" dxfId="30" priority="2" stopIfTrue="1" operator="equal">
      <formula>$G$28</formula>
    </cfRule>
  </conditionalFormatting>
  <conditionalFormatting sqref="G55:I55">
    <cfRule type="cellIs" dxfId="29" priority="1" stopIfTrue="1" operator="notEqual">
      <formula>0</formula>
    </cfRule>
  </conditionalFormatting>
  <printOptions horizontalCentered="1" verticalCentered="1"/>
  <pageMargins left="0.47244094488188981" right="0.47244094488188981" top="0.39370078740157483" bottom="0.39370078740157483" header="0.39370078740157483" footer="0.31496062992125984"/>
  <pageSetup orientation="portrait" r:id="rId1"/>
  <headerFooter alignWithMargins="0">
    <oddFooter>&amp;CPage 7</oddFooter>
  </headerFooter>
  <cellWatches>
    <cellWatch r="G34"/>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W71"/>
  <sheetViews>
    <sheetView zoomScaleNormal="100" workbookViewId="0">
      <selection activeCell="S17" sqref="S17:V17"/>
    </sheetView>
  </sheetViews>
  <sheetFormatPr baseColWidth="10" defaultColWidth="9.109375" defaultRowHeight="13.2"/>
  <cols>
    <col min="1" max="1" width="0.6640625" style="303" customWidth="1"/>
    <col min="2" max="2" width="2.109375" style="303" customWidth="1"/>
    <col min="3" max="4" width="3.6640625" style="303" customWidth="1"/>
    <col min="5" max="5" width="1.6640625" style="303" customWidth="1"/>
    <col min="6" max="6" width="8.6640625" style="303" customWidth="1"/>
    <col min="7" max="7" width="2.109375" style="303" customWidth="1"/>
    <col min="8" max="9" width="6.5546875" style="303" customWidth="1"/>
    <col min="10" max="10" width="1.6640625" style="303" customWidth="1"/>
    <col min="11" max="11" width="1.33203125" style="303" customWidth="1"/>
    <col min="12" max="12" width="8.6640625" style="303" customWidth="1"/>
    <col min="13" max="13" width="1.6640625" style="303" customWidth="1"/>
    <col min="14" max="14" width="5.6640625" style="303" customWidth="1"/>
    <col min="15" max="15" width="1.6640625" style="303" customWidth="1"/>
    <col min="16" max="16" width="16.6640625" style="303" customWidth="1"/>
    <col min="17" max="17" width="2.6640625" style="303" customWidth="1"/>
    <col min="18" max="18" width="0.88671875" style="303" customWidth="1"/>
    <col min="19" max="19" width="10.6640625" style="303" customWidth="1"/>
    <col min="20" max="20" width="1.6640625" style="303" customWidth="1"/>
    <col min="21" max="21" width="5.6640625" style="303" customWidth="1"/>
    <col min="22" max="22" width="0.88671875" style="303" customWidth="1"/>
    <col min="23" max="23" width="1.6640625" style="303" customWidth="1"/>
    <col min="24" max="16384" width="9.109375" style="303"/>
  </cols>
  <sheetData>
    <row r="1" spans="1:23" ht="16.5" customHeight="1" thickBot="1">
      <c r="A1" s="878" t="s">
        <v>501</v>
      </c>
      <c r="B1" s="879"/>
      <c r="C1" s="879"/>
      <c r="D1" s="879"/>
      <c r="E1" s="879"/>
      <c r="F1" s="879"/>
      <c r="G1" s="879"/>
      <c r="H1" s="879"/>
      <c r="I1" s="879"/>
      <c r="J1" s="879"/>
      <c r="K1" s="879"/>
      <c r="L1" s="879"/>
      <c r="M1" s="879"/>
      <c r="N1" s="879"/>
      <c r="O1" s="879"/>
      <c r="P1" s="879"/>
      <c r="Q1" s="879"/>
      <c r="R1" s="879"/>
      <c r="S1" s="879"/>
      <c r="T1" s="879"/>
      <c r="U1" s="879"/>
      <c r="V1" s="879"/>
      <c r="W1" s="879"/>
    </row>
    <row r="2" spans="1:23" ht="18" customHeight="1">
      <c r="A2" s="470"/>
      <c r="B2" s="881" t="s">
        <v>293</v>
      </c>
      <c r="C2" s="881"/>
      <c r="D2" s="881"/>
      <c r="E2" s="881"/>
      <c r="F2" s="881"/>
      <c r="G2" s="471"/>
      <c r="H2" s="471"/>
      <c r="I2" s="471"/>
      <c r="J2" s="471"/>
      <c r="K2" s="471"/>
      <c r="L2" s="471"/>
      <c r="M2" s="471"/>
      <c r="N2" s="471"/>
      <c r="O2" s="471"/>
      <c r="P2" s="471"/>
      <c r="Q2" s="471"/>
      <c r="R2" s="471"/>
      <c r="S2" s="472" t="s">
        <v>246</v>
      </c>
      <c r="T2" s="880">
        <f>'1-Présentation'!I7</f>
        <v>2023</v>
      </c>
      <c r="U2" s="880"/>
      <c r="V2" s="880"/>
      <c r="W2" s="473"/>
    </row>
    <row r="3" spans="1:23" ht="21" customHeight="1">
      <c r="A3" s="474"/>
      <c r="B3" s="882">
        <f>'1-Présentation'!A4</f>
        <v>0</v>
      </c>
      <c r="C3" s="882"/>
      <c r="D3" s="882"/>
      <c r="E3" s="882"/>
      <c r="F3" s="882"/>
      <c r="G3" s="882"/>
      <c r="H3" s="882"/>
      <c r="I3" s="882"/>
      <c r="J3" s="882"/>
      <c r="K3" s="882"/>
      <c r="L3" s="882"/>
      <c r="M3" s="882"/>
      <c r="N3" s="882"/>
      <c r="O3" s="882"/>
      <c r="P3" s="882"/>
      <c r="Q3" s="882"/>
      <c r="R3" s="882"/>
      <c r="S3" s="882"/>
      <c r="T3" s="882"/>
      <c r="U3" s="882"/>
      <c r="V3" s="882"/>
      <c r="W3" s="883"/>
    </row>
    <row r="4" spans="1:23" ht="7.5" customHeight="1" thickBot="1">
      <c r="A4" s="475"/>
      <c r="B4" s="476"/>
      <c r="C4" s="477"/>
      <c r="D4" s="478"/>
      <c r="E4" s="478"/>
      <c r="F4" s="477"/>
      <c r="G4" s="477"/>
      <c r="H4" s="477"/>
      <c r="I4" s="477"/>
      <c r="J4" s="477"/>
      <c r="K4" s="477"/>
      <c r="L4" s="478"/>
      <c r="M4" s="478"/>
      <c r="N4" s="478"/>
      <c r="O4" s="478"/>
      <c r="P4" s="478"/>
      <c r="Q4" s="478"/>
      <c r="R4" s="478"/>
      <c r="S4" s="478"/>
      <c r="T4" s="478"/>
      <c r="U4" s="479"/>
      <c r="V4" s="479"/>
      <c r="W4" s="480"/>
    </row>
    <row r="5" spans="1:23" ht="9" customHeight="1" thickTop="1">
      <c r="A5" s="474"/>
      <c r="B5" s="336"/>
      <c r="C5" s="302"/>
      <c r="D5" s="332"/>
      <c r="E5" s="332"/>
      <c r="F5" s="302"/>
      <c r="G5" s="302"/>
      <c r="H5" s="302"/>
      <c r="I5" s="302"/>
      <c r="J5" s="302"/>
      <c r="K5" s="302"/>
      <c r="L5" s="332"/>
      <c r="M5" s="332"/>
      <c r="N5" s="332"/>
      <c r="O5" s="332"/>
      <c r="P5" s="332"/>
      <c r="Q5" s="332"/>
      <c r="R5" s="332"/>
      <c r="S5" s="332"/>
      <c r="T5" s="332"/>
      <c r="U5" s="313"/>
      <c r="V5" s="313"/>
      <c r="W5" s="481"/>
    </row>
    <row r="6" spans="1:23" ht="16.5" customHeight="1">
      <c r="A6" s="474"/>
      <c r="B6" s="312" t="s">
        <v>247</v>
      </c>
      <c r="C6" s="482" t="s">
        <v>460</v>
      </c>
      <c r="D6" s="332"/>
      <c r="E6" s="332"/>
      <c r="F6" s="302"/>
      <c r="G6" s="302"/>
      <c r="H6" s="302"/>
      <c r="I6" s="302"/>
      <c r="J6" s="302"/>
      <c r="K6" s="302"/>
      <c r="L6" s="302"/>
      <c r="M6" s="302"/>
      <c r="N6" s="302"/>
      <c r="O6" s="302"/>
      <c r="P6" s="302"/>
      <c r="Q6" s="302"/>
      <c r="R6" s="302"/>
      <c r="S6" s="885">
        <f>'5-REVENUS'!H59</f>
        <v>0</v>
      </c>
      <c r="T6" s="885"/>
      <c r="U6" s="885"/>
      <c r="V6" s="885"/>
      <c r="W6" s="481"/>
    </row>
    <row r="7" spans="1:23" ht="15" customHeight="1">
      <c r="A7" s="474"/>
      <c r="B7" s="302"/>
      <c r="C7" s="132"/>
      <c r="D7" s="332"/>
      <c r="E7" s="332"/>
      <c r="F7" s="302"/>
      <c r="G7" s="302"/>
      <c r="H7" s="302"/>
      <c r="I7" s="302"/>
      <c r="J7" s="302"/>
      <c r="K7" s="302"/>
      <c r="L7" s="302"/>
      <c r="M7" s="302"/>
      <c r="N7" s="302"/>
      <c r="O7" s="302"/>
      <c r="P7" s="302"/>
      <c r="Q7" s="302"/>
      <c r="R7" s="302"/>
      <c r="S7" s="884"/>
      <c r="T7" s="884"/>
      <c r="U7" s="884"/>
      <c r="V7" s="884"/>
      <c r="W7" s="481"/>
    </row>
    <row r="8" spans="1:23" ht="6" customHeight="1">
      <c r="A8" s="474"/>
      <c r="B8" s="302"/>
      <c r="C8" s="302"/>
      <c r="D8" s="332"/>
      <c r="E8" s="332"/>
      <c r="F8" s="302"/>
      <c r="G8" s="302"/>
      <c r="H8" s="302"/>
      <c r="I8" s="302"/>
      <c r="J8" s="302"/>
      <c r="K8" s="302"/>
      <c r="L8" s="302"/>
      <c r="M8" s="302"/>
      <c r="N8" s="302"/>
      <c r="O8" s="302"/>
      <c r="P8" s="896" t="s">
        <v>276</v>
      </c>
      <c r="Q8" s="896"/>
      <c r="R8" s="302"/>
      <c r="S8" s="302"/>
      <c r="T8" s="302"/>
      <c r="U8" s="302"/>
      <c r="V8" s="302"/>
      <c r="W8" s="481"/>
    </row>
    <row r="9" spans="1:23" ht="12.75" customHeight="1">
      <c r="A9" s="474"/>
      <c r="B9" s="302"/>
      <c r="C9" s="483"/>
      <c r="D9" s="332"/>
      <c r="E9" s="332"/>
      <c r="F9" s="302"/>
      <c r="G9" s="302"/>
      <c r="H9" s="302"/>
      <c r="I9" s="302"/>
      <c r="J9" s="302"/>
      <c r="K9" s="302"/>
      <c r="L9" s="302"/>
      <c r="M9" s="302"/>
      <c r="N9" s="302"/>
      <c r="O9" s="302"/>
      <c r="P9" s="896"/>
      <c r="Q9" s="896"/>
      <c r="R9" s="302"/>
      <c r="S9" s="886" t="s">
        <v>277</v>
      </c>
      <c r="T9" s="887"/>
      <c r="U9" s="887"/>
      <c r="V9" s="887"/>
      <c r="W9" s="481"/>
    </row>
    <row r="10" spans="1:23" ht="6" customHeight="1">
      <c r="A10" s="474"/>
      <c r="B10" s="302"/>
      <c r="C10" s="302"/>
      <c r="D10" s="332"/>
      <c r="E10" s="332"/>
      <c r="F10" s="302"/>
      <c r="G10" s="302"/>
      <c r="H10" s="302"/>
      <c r="I10" s="302"/>
      <c r="J10" s="302"/>
      <c r="K10" s="302"/>
      <c r="L10" s="302"/>
      <c r="M10" s="302"/>
      <c r="N10" s="302"/>
      <c r="O10" s="302"/>
      <c r="P10" s="484"/>
      <c r="Q10" s="484"/>
      <c r="R10" s="302"/>
      <c r="S10" s="302"/>
      <c r="T10" s="302"/>
      <c r="U10" s="302"/>
      <c r="V10" s="302"/>
      <c r="W10" s="481"/>
    </row>
    <row r="11" spans="1:23" ht="12.75" customHeight="1">
      <c r="A11" s="474"/>
      <c r="B11" s="302"/>
      <c r="C11" s="483" t="s">
        <v>248</v>
      </c>
      <c r="D11" s="332"/>
      <c r="E11" s="332"/>
      <c r="F11" s="302"/>
      <c r="G11" s="302"/>
      <c r="H11" s="302"/>
      <c r="I11" s="302"/>
      <c r="J11" s="302"/>
      <c r="K11" s="302"/>
      <c r="L11" s="302"/>
      <c r="M11" s="302"/>
      <c r="N11" s="302"/>
      <c r="O11" s="302"/>
      <c r="P11" s="484"/>
      <c r="Q11" s="484"/>
      <c r="R11" s="302"/>
      <c r="S11" s="886"/>
      <c r="T11" s="887"/>
      <c r="U11" s="887"/>
      <c r="V11" s="887"/>
      <c r="W11" s="481"/>
    </row>
    <row r="12" spans="1:23" ht="6" customHeight="1">
      <c r="A12" s="474"/>
      <c r="B12" s="302"/>
      <c r="C12" s="483"/>
      <c r="D12" s="332"/>
      <c r="E12" s="332"/>
      <c r="F12" s="302"/>
      <c r="G12" s="302"/>
      <c r="H12" s="302"/>
      <c r="I12" s="302"/>
      <c r="J12" s="302"/>
      <c r="K12" s="302"/>
      <c r="L12" s="302"/>
      <c r="M12" s="302"/>
      <c r="N12" s="302"/>
      <c r="O12" s="302"/>
      <c r="P12" s="484"/>
      <c r="Q12" s="484"/>
      <c r="R12" s="302"/>
      <c r="S12" s="485"/>
      <c r="T12" s="486"/>
      <c r="U12" s="486"/>
      <c r="V12" s="486"/>
      <c r="W12" s="481"/>
    </row>
    <row r="13" spans="1:23" ht="14.25" customHeight="1">
      <c r="A13" s="474"/>
      <c r="B13" s="302"/>
      <c r="C13" s="192" t="s">
        <v>10</v>
      </c>
      <c r="D13" s="177" t="s">
        <v>260</v>
      </c>
      <c r="E13" s="302"/>
      <c r="F13" s="302"/>
      <c r="G13" s="302"/>
      <c r="H13" s="302"/>
      <c r="I13" s="302"/>
      <c r="J13" s="302"/>
      <c r="K13" s="302"/>
      <c r="L13" s="302"/>
      <c r="M13" s="302"/>
      <c r="N13" s="487"/>
      <c r="O13" s="487"/>
      <c r="P13" s="893">
        <f>'6-DÉPENSES'!G72</f>
        <v>0</v>
      </c>
      <c r="Q13" s="893"/>
      <c r="R13" s="488"/>
      <c r="S13" s="894">
        <f>P13</f>
        <v>0</v>
      </c>
      <c r="T13" s="894"/>
      <c r="U13" s="894"/>
      <c r="V13" s="894"/>
      <c r="W13" s="481"/>
    </row>
    <row r="14" spans="1:23" ht="14.25" customHeight="1">
      <c r="A14" s="474"/>
      <c r="B14" s="302"/>
      <c r="C14" s="192" t="s">
        <v>11</v>
      </c>
      <c r="D14" s="177" t="s">
        <v>390</v>
      </c>
      <c r="E14" s="302"/>
      <c r="F14" s="302"/>
      <c r="G14" s="302"/>
      <c r="H14" s="302"/>
      <c r="I14" s="302"/>
      <c r="J14" s="302"/>
      <c r="K14" s="302"/>
      <c r="L14" s="302"/>
      <c r="M14" s="302"/>
      <c r="N14" s="487"/>
      <c r="O14" s="487"/>
      <c r="P14" s="889">
        <f>'5-REVENUS'!H47+'5-REVENUS'!H48+'5-REVENUS'!H50</f>
        <v>0</v>
      </c>
      <c r="Q14" s="889"/>
      <c r="R14" s="488"/>
      <c r="S14" s="888">
        <f>P14</f>
        <v>0</v>
      </c>
      <c r="T14" s="888"/>
      <c r="U14" s="888"/>
      <c r="V14" s="888"/>
      <c r="W14" s="481"/>
    </row>
    <row r="15" spans="1:23" ht="14.25" customHeight="1">
      <c r="A15" s="474"/>
      <c r="B15" s="302"/>
      <c r="C15" s="192" t="s">
        <v>12</v>
      </c>
      <c r="D15" s="8" t="s">
        <v>504</v>
      </c>
      <c r="E15" s="9"/>
      <c r="F15" s="9"/>
      <c r="G15" s="9"/>
      <c r="H15" s="9"/>
      <c r="I15" s="9"/>
      <c r="J15" s="9"/>
      <c r="K15" s="9"/>
      <c r="L15" s="9"/>
      <c r="M15" s="9"/>
      <c r="N15" s="23"/>
      <c r="O15" s="487"/>
      <c r="P15" s="889">
        <f>'5-REVENUS'!H53</f>
        <v>0</v>
      </c>
      <c r="Q15" s="889"/>
      <c r="R15" s="488"/>
      <c r="S15" s="888">
        <f>P15</f>
        <v>0</v>
      </c>
      <c r="T15" s="888"/>
      <c r="U15" s="888"/>
      <c r="V15" s="888"/>
      <c r="W15" s="481"/>
    </row>
    <row r="16" spans="1:23" ht="14.25" customHeight="1">
      <c r="A16" s="474"/>
      <c r="B16" s="302"/>
      <c r="C16" s="192" t="s">
        <v>13</v>
      </c>
      <c r="D16" s="489" t="s">
        <v>391</v>
      </c>
      <c r="E16" s="313"/>
      <c r="F16" s="313"/>
      <c r="G16" s="313"/>
      <c r="H16" s="313"/>
      <c r="I16" s="313"/>
      <c r="J16" s="313"/>
      <c r="K16" s="313"/>
      <c r="L16" s="313"/>
      <c r="M16" s="313"/>
      <c r="N16" s="313"/>
      <c r="O16" s="487"/>
      <c r="P16" s="889">
        <f>'5-REVENUS'!H45</f>
        <v>0</v>
      </c>
      <c r="Q16" s="889"/>
      <c r="R16" s="488"/>
      <c r="S16" s="888">
        <f>P16</f>
        <v>0</v>
      </c>
      <c r="T16" s="888"/>
      <c r="U16" s="888"/>
      <c r="V16" s="888"/>
      <c r="W16" s="481"/>
    </row>
    <row r="17" spans="1:23">
      <c r="A17" s="474"/>
      <c r="B17" s="302"/>
      <c r="C17" s="192" t="s">
        <v>14</v>
      </c>
      <c r="D17" s="302" t="s">
        <v>249</v>
      </c>
      <c r="E17" s="302"/>
      <c r="F17" s="802" t="s">
        <v>250</v>
      </c>
      <c r="G17" s="899"/>
      <c r="H17" s="899"/>
      <c r="I17" s="899"/>
      <c r="J17" s="899"/>
      <c r="K17" s="899"/>
      <c r="L17" s="899"/>
      <c r="M17" s="899"/>
      <c r="N17" s="487"/>
      <c r="O17" s="487"/>
      <c r="P17" s="895"/>
      <c r="Q17" s="895"/>
      <c r="R17" s="488"/>
      <c r="S17" s="892"/>
      <c r="T17" s="892"/>
      <c r="U17" s="892"/>
      <c r="V17" s="892"/>
      <c r="W17" s="481"/>
    </row>
    <row r="18" spans="1:23">
      <c r="A18" s="474"/>
      <c r="B18" s="302"/>
      <c r="C18" s="482"/>
      <c r="D18" s="302"/>
      <c r="E18" s="302"/>
      <c r="F18" s="897"/>
      <c r="G18" s="897"/>
      <c r="H18" s="897"/>
      <c r="I18" s="897"/>
      <c r="J18" s="897"/>
      <c r="K18" s="897"/>
      <c r="L18" s="897"/>
      <c r="M18" s="897"/>
      <c r="N18" s="488"/>
      <c r="O18" s="487"/>
      <c r="P18" s="891"/>
      <c r="Q18" s="891"/>
      <c r="R18" s="488"/>
      <c r="S18" s="892"/>
      <c r="T18" s="892"/>
      <c r="U18" s="892"/>
      <c r="V18" s="892"/>
      <c r="W18" s="481"/>
    </row>
    <row r="19" spans="1:23">
      <c r="A19" s="474"/>
      <c r="B19" s="302"/>
      <c r="C19" s="482"/>
      <c r="D19" s="332"/>
      <c r="E19" s="332"/>
      <c r="F19" s="900"/>
      <c r="G19" s="900"/>
      <c r="H19" s="900"/>
      <c r="I19" s="900"/>
      <c r="J19" s="900"/>
      <c r="K19" s="900"/>
      <c r="L19" s="900"/>
      <c r="M19" s="900"/>
      <c r="N19" s="487"/>
      <c r="O19" s="487"/>
      <c r="P19" s="891"/>
      <c r="Q19" s="891"/>
      <c r="R19" s="488"/>
      <c r="S19" s="892"/>
      <c r="T19" s="892"/>
      <c r="U19" s="892"/>
      <c r="V19" s="892"/>
      <c r="W19" s="481"/>
    </row>
    <row r="20" spans="1:23" ht="6.75" customHeight="1">
      <c r="A20" s="474"/>
      <c r="B20" s="302"/>
      <c r="C20" s="192"/>
      <c r="D20" s="177"/>
      <c r="E20" s="302"/>
      <c r="F20" s="302"/>
      <c r="G20" s="302"/>
      <c r="H20" s="302"/>
      <c r="I20" s="302"/>
      <c r="J20" s="302"/>
      <c r="K20" s="302"/>
      <c r="L20" s="302"/>
      <c r="M20" s="302"/>
      <c r="N20" s="487"/>
      <c r="O20" s="487"/>
      <c r="P20" s="490"/>
      <c r="Q20" s="490"/>
      <c r="R20" s="488"/>
      <c r="S20" s="491"/>
      <c r="T20" s="491"/>
      <c r="U20" s="491"/>
      <c r="V20" s="491"/>
      <c r="W20" s="481"/>
    </row>
    <row r="21" spans="1:23" ht="12.75" customHeight="1">
      <c r="A21" s="474"/>
      <c r="B21" s="302"/>
      <c r="C21" s="483" t="s">
        <v>392</v>
      </c>
      <c r="D21" s="332"/>
      <c r="E21" s="332"/>
      <c r="F21" s="302"/>
      <c r="G21" s="302"/>
      <c r="H21" s="302"/>
      <c r="I21" s="302"/>
      <c r="J21" s="302"/>
      <c r="K21" s="302"/>
      <c r="L21" s="302"/>
      <c r="M21" s="302"/>
      <c r="N21" s="302"/>
      <c r="O21" s="302"/>
      <c r="P21" s="484"/>
      <c r="Q21" s="484"/>
      <c r="R21" s="302"/>
      <c r="S21" s="886"/>
      <c r="T21" s="887"/>
      <c r="U21" s="887"/>
      <c r="V21" s="887"/>
      <c r="W21" s="481"/>
    </row>
    <row r="22" spans="1:23" ht="6" customHeight="1">
      <c r="A22" s="474"/>
      <c r="B22" s="302"/>
      <c r="C22" s="483"/>
      <c r="D22" s="332"/>
      <c r="E22" s="332"/>
      <c r="F22" s="302"/>
      <c r="G22" s="302"/>
      <c r="H22" s="302"/>
      <c r="I22" s="302"/>
      <c r="J22" s="302"/>
      <c r="K22" s="302"/>
      <c r="L22" s="302"/>
      <c r="M22" s="302"/>
      <c r="N22" s="302"/>
      <c r="O22" s="302"/>
      <c r="P22" s="484"/>
      <c r="Q22" s="484"/>
      <c r="R22" s="302"/>
      <c r="S22" s="485"/>
      <c r="T22" s="486"/>
      <c r="U22" s="486"/>
      <c r="V22" s="486"/>
      <c r="W22" s="481"/>
    </row>
    <row r="23" spans="1:23" ht="16.5" customHeight="1">
      <c r="A23" s="474"/>
      <c r="B23" s="302"/>
      <c r="C23" s="192" t="s">
        <v>10</v>
      </c>
      <c r="D23" s="177" t="s">
        <v>400</v>
      </c>
      <c r="E23" s="302"/>
      <c r="F23" s="302"/>
      <c r="G23" s="302"/>
      <c r="H23" s="302"/>
      <c r="I23" s="302"/>
      <c r="J23" s="492"/>
      <c r="K23" s="898"/>
      <c r="L23" s="898"/>
      <c r="M23" s="898"/>
      <c r="N23" s="898"/>
      <c r="O23" s="487"/>
      <c r="P23" s="893">
        <f>+'6-DÉPENSES'!G57+'6-DÉPENSES'!G58+'6-DÉPENSES'!G59+'6-DÉPENSES'!G60</f>
        <v>0</v>
      </c>
      <c r="Q23" s="893"/>
      <c r="R23" s="488"/>
      <c r="S23" s="894">
        <f>P23</f>
        <v>0</v>
      </c>
      <c r="T23" s="894"/>
      <c r="U23" s="894"/>
      <c r="V23" s="894"/>
      <c r="W23" s="481"/>
    </row>
    <row r="24" spans="1:23" ht="13.5" customHeight="1">
      <c r="A24" s="474"/>
      <c r="B24" s="302"/>
      <c r="C24" s="493" t="s">
        <v>11</v>
      </c>
      <c r="D24" s="489" t="s">
        <v>401</v>
      </c>
      <c r="E24" s="313"/>
      <c r="F24" s="313"/>
      <c r="G24" s="313"/>
      <c r="H24" s="313"/>
      <c r="I24" s="313"/>
      <c r="J24" s="313"/>
      <c r="K24" s="313"/>
      <c r="L24" s="313"/>
      <c r="M24" s="313"/>
      <c r="N24" s="313"/>
      <c r="O24" s="487"/>
      <c r="P24" s="889">
        <f>'6-DÉPENSES'!G41+'6-DÉPENSES'!G42+'6-DÉPENSES'!G51</f>
        <v>0</v>
      </c>
      <c r="Q24" s="889"/>
      <c r="R24" s="488"/>
      <c r="S24" s="888">
        <f>P24</f>
        <v>0</v>
      </c>
      <c r="T24" s="888"/>
      <c r="U24" s="888"/>
      <c r="V24" s="888"/>
      <c r="W24" s="481"/>
    </row>
    <row r="25" spans="1:23" ht="12.75" customHeight="1">
      <c r="A25" s="474"/>
      <c r="B25" s="302"/>
      <c r="C25" s="192" t="s">
        <v>12</v>
      </c>
      <c r="D25" s="489" t="s">
        <v>445</v>
      </c>
      <c r="E25" s="313"/>
      <c r="F25" s="313"/>
      <c r="G25" s="313"/>
      <c r="H25" s="313"/>
      <c r="I25" s="313"/>
      <c r="J25" s="313"/>
      <c r="K25" s="313"/>
      <c r="L25" s="313"/>
      <c r="M25" s="313"/>
      <c r="N25" s="313"/>
      <c r="O25" s="487"/>
      <c r="P25" s="901">
        <f>0.25*('5-REVENUS'!H25+'5-REVENUS'!H26+'5-REVENUS'!H27)</f>
        <v>0</v>
      </c>
      <c r="Q25" s="901"/>
      <c r="R25" s="488"/>
      <c r="S25" s="888">
        <f>P25</f>
        <v>0</v>
      </c>
      <c r="T25" s="888"/>
      <c r="U25" s="888"/>
      <c r="V25" s="888"/>
      <c r="W25" s="481"/>
    </row>
    <row r="26" spans="1:23" ht="12.75" customHeight="1">
      <c r="A26" s="474"/>
      <c r="B26" s="302"/>
      <c r="C26" s="192" t="s">
        <v>13</v>
      </c>
      <c r="D26" s="24" t="s">
        <v>505</v>
      </c>
      <c r="E26" s="25"/>
      <c r="F26" s="25"/>
      <c r="G26" s="25"/>
      <c r="H26" s="25"/>
      <c r="I26" s="25"/>
      <c r="J26" s="25"/>
      <c r="K26" s="25"/>
      <c r="L26" s="25"/>
      <c r="M26" s="25"/>
      <c r="N26" s="25"/>
      <c r="O26" s="23"/>
      <c r="P26" s="890"/>
      <c r="Q26" s="890"/>
      <c r="R26" s="488"/>
      <c r="S26" s="892"/>
      <c r="T26" s="892"/>
      <c r="U26" s="892"/>
      <c r="V26" s="892"/>
      <c r="W26" s="481"/>
    </row>
    <row r="27" spans="1:23" ht="7.5" customHeight="1">
      <c r="A27" s="474"/>
      <c r="B27" s="302"/>
      <c r="C27" s="192"/>
      <c r="D27" s="494"/>
      <c r="E27" s="495"/>
      <c r="F27" s="495"/>
      <c r="G27" s="495"/>
      <c r="H27" s="495"/>
      <c r="I27" s="495"/>
      <c r="J27" s="495"/>
      <c r="K27" s="495"/>
      <c r="L27" s="495"/>
      <c r="M27" s="495"/>
      <c r="N27" s="495"/>
      <c r="O27" s="487"/>
      <c r="P27" s="490"/>
      <c r="Q27" s="490"/>
      <c r="R27" s="488"/>
      <c r="S27" s="491"/>
      <c r="T27" s="491"/>
      <c r="U27" s="491"/>
      <c r="V27" s="491"/>
      <c r="W27" s="481"/>
    </row>
    <row r="28" spans="1:23" ht="18" customHeight="1">
      <c r="A28" s="474"/>
      <c r="B28" s="302"/>
      <c r="C28" s="198" t="s">
        <v>393</v>
      </c>
      <c r="D28" s="332"/>
      <c r="E28" s="332"/>
      <c r="F28" s="302"/>
      <c r="G28" s="302"/>
      <c r="H28" s="302"/>
      <c r="I28" s="302"/>
      <c r="J28" s="302"/>
      <c r="K28" s="302"/>
      <c r="L28" s="302"/>
      <c r="M28" s="302"/>
      <c r="N28" s="302"/>
      <c r="O28" s="302"/>
      <c r="P28" s="302"/>
      <c r="Q28" s="302"/>
      <c r="R28" s="302"/>
      <c r="S28" s="914">
        <f>SUM(S13:V26)</f>
        <v>0</v>
      </c>
      <c r="T28" s="915"/>
      <c r="U28" s="915"/>
      <c r="V28" s="915"/>
      <c r="W28" s="481"/>
    </row>
    <row r="29" spans="1:23" ht="10.5" customHeight="1">
      <c r="A29" s="474"/>
      <c r="B29" s="302"/>
      <c r="C29" s="332"/>
      <c r="D29" s="332"/>
      <c r="E29" s="332"/>
      <c r="F29" s="302"/>
      <c r="G29" s="302"/>
      <c r="H29" s="302"/>
      <c r="I29" s="302"/>
      <c r="J29" s="302"/>
      <c r="K29" s="302"/>
      <c r="L29" s="302"/>
      <c r="M29" s="302"/>
      <c r="N29" s="302"/>
      <c r="O29" s="302"/>
      <c r="P29" s="302"/>
      <c r="Q29" s="302"/>
      <c r="R29" s="302"/>
      <c r="S29" s="302"/>
      <c r="T29" s="302"/>
      <c r="U29" s="302"/>
      <c r="V29" s="302"/>
      <c r="W29" s="481"/>
    </row>
    <row r="30" spans="1:23" ht="13.8">
      <c r="A30" s="474"/>
      <c r="B30" s="302"/>
      <c r="C30" s="482" t="s">
        <v>402</v>
      </c>
      <c r="D30" s="332"/>
      <c r="E30" s="332"/>
      <c r="F30" s="302"/>
      <c r="G30" s="302"/>
      <c r="H30" s="302"/>
      <c r="I30" s="302"/>
      <c r="J30" s="302"/>
      <c r="K30" s="302"/>
      <c r="L30" s="302"/>
      <c r="M30" s="302"/>
      <c r="N30" s="302"/>
      <c r="O30" s="302"/>
      <c r="P30" s="302"/>
      <c r="Q30" s="496" t="s">
        <v>251</v>
      </c>
      <c r="R30" s="496"/>
      <c r="S30" s="909">
        <f>S6-S28</f>
        <v>0</v>
      </c>
      <c r="T30" s="909"/>
      <c r="U30" s="909"/>
      <c r="V30" s="909"/>
      <c r="W30" s="910"/>
    </row>
    <row r="31" spans="1:23" ht="9" customHeight="1">
      <c r="A31" s="474"/>
      <c r="B31" s="302"/>
      <c r="C31" s="302"/>
      <c r="D31" s="332"/>
      <c r="E31" s="332"/>
      <c r="F31" s="302"/>
      <c r="G31" s="302"/>
      <c r="H31" s="302"/>
      <c r="I31" s="302"/>
      <c r="J31" s="302"/>
      <c r="K31" s="302"/>
      <c r="L31" s="302"/>
      <c r="M31" s="302"/>
      <c r="N31" s="302"/>
      <c r="O31" s="302"/>
      <c r="P31" s="302"/>
      <c r="Q31" s="302"/>
      <c r="R31" s="302"/>
      <c r="S31" s="497"/>
      <c r="T31" s="497"/>
      <c r="U31" s="497"/>
      <c r="V31" s="497"/>
      <c r="W31" s="481"/>
    </row>
    <row r="32" spans="1:23">
      <c r="A32" s="474"/>
      <c r="B32" s="132" t="s">
        <v>252</v>
      </c>
      <c r="C32" s="498" t="s">
        <v>253</v>
      </c>
      <c r="D32" s="332"/>
      <c r="E32" s="332"/>
      <c r="F32" s="302"/>
      <c r="G32" s="302"/>
      <c r="H32" s="302"/>
      <c r="I32" s="302"/>
      <c r="J32" s="302"/>
      <c r="K32" s="302"/>
      <c r="L32" s="302"/>
      <c r="M32" s="302"/>
      <c r="N32" s="302"/>
      <c r="O32" s="302"/>
      <c r="P32" s="302"/>
      <c r="Q32" s="302"/>
      <c r="R32" s="302"/>
      <c r="S32" s="302"/>
      <c r="T32" s="302"/>
      <c r="U32" s="302"/>
      <c r="V32" s="302"/>
      <c r="W32" s="481"/>
    </row>
    <row r="33" spans="1:23" ht="15" customHeight="1">
      <c r="A33" s="474"/>
      <c r="B33" s="302"/>
      <c r="C33" s="482" t="s">
        <v>403</v>
      </c>
      <c r="D33" s="332"/>
      <c r="E33" s="332"/>
      <c r="F33" s="302"/>
      <c r="G33" s="302"/>
      <c r="H33" s="302"/>
      <c r="I33" s="302"/>
      <c r="J33" s="302"/>
      <c r="K33" s="302"/>
      <c r="L33" s="302"/>
      <c r="M33" s="302"/>
      <c r="N33" s="302"/>
      <c r="O33" s="302"/>
      <c r="P33" s="302"/>
      <c r="Q33" s="302"/>
      <c r="R33" s="302"/>
      <c r="S33" s="920"/>
      <c r="T33" s="920"/>
      <c r="U33" s="920"/>
      <c r="V33" s="499"/>
      <c r="W33" s="481"/>
    </row>
    <row r="34" spans="1:23" ht="9" customHeight="1">
      <c r="A34" s="474"/>
      <c r="B34" s="302"/>
      <c r="C34" s="302"/>
      <c r="D34" s="332"/>
      <c r="E34" s="332"/>
      <c r="F34" s="302"/>
      <c r="G34" s="302"/>
      <c r="H34" s="302"/>
      <c r="I34" s="302"/>
      <c r="J34" s="302"/>
      <c r="K34" s="302"/>
      <c r="L34" s="302"/>
      <c r="M34" s="302"/>
      <c r="N34" s="302"/>
      <c r="O34" s="302"/>
      <c r="P34" s="302"/>
      <c r="Q34" s="302"/>
      <c r="R34" s="302"/>
      <c r="S34" s="302"/>
      <c r="T34" s="302"/>
      <c r="U34" s="302"/>
      <c r="V34" s="302"/>
      <c r="W34" s="481"/>
    </row>
    <row r="35" spans="1:23" ht="15" customHeight="1">
      <c r="A35" s="474"/>
      <c r="B35" s="302"/>
      <c r="C35" s="500" t="s">
        <v>261</v>
      </c>
      <c r="D35" s="332"/>
      <c r="E35" s="332"/>
      <c r="F35" s="302"/>
      <c r="G35" s="302"/>
      <c r="H35" s="302"/>
      <c r="I35" s="302"/>
      <c r="J35" s="302"/>
      <c r="K35" s="302"/>
      <c r="L35" s="302"/>
      <c r="M35" s="302"/>
      <c r="N35" s="302"/>
      <c r="O35" s="302"/>
      <c r="P35" s="302"/>
      <c r="Q35" s="302"/>
      <c r="R35" s="302"/>
      <c r="S35" s="921"/>
      <c r="T35" s="921"/>
      <c r="U35" s="921"/>
      <c r="V35" s="501"/>
      <c r="W35" s="481"/>
    </row>
    <row r="36" spans="1:23" ht="9" customHeight="1">
      <c r="A36" s="474"/>
      <c r="B36" s="302"/>
      <c r="C36" s="302"/>
      <c r="D36" s="332"/>
      <c r="E36" s="332"/>
      <c r="F36" s="302"/>
      <c r="G36" s="302"/>
      <c r="H36" s="302"/>
      <c r="I36" s="302"/>
      <c r="J36" s="302"/>
      <c r="K36" s="302"/>
      <c r="L36" s="302"/>
      <c r="M36" s="302"/>
      <c r="N36" s="302"/>
      <c r="O36" s="302"/>
      <c r="P36" s="302"/>
      <c r="Q36" s="302"/>
      <c r="R36" s="302"/>
      <c r="S36" s="302"/>
      <c r="T36" s="302"/>
      <c r="U36" s="302"/>
      <c r="V36" s="302"/>
      <c r="W36" s="481"/>
    </row>
    <row r="37" spans="1:23" ht="13.8">
      <c r="A37" s="474"/>
      <c r="B37" s="302"/>
      <c r="C37" s="482" t="s">
        <v>404</v>
      </c>
      <c r="D37" s="332"/>
      <c r="E37" s="332"/>
      <c r="F37" s="302"/>
      <c r="G37" s="302"/>
      <c r="H37" s="302"/>
      <c r="I37" s="302"/>
      <c r="J37" s="302"/>
      <c r="K37" s="302"/>
      <c r="L37" s="302"/>
      <c r="M37" s="302"/>
      <c r="N37" s="302"/>
      <c r="O37" s="302"/>
      <c r="P37" s="302"/>
      <c r="Q37" s="496" t="s">
        <v>254</v>
      </c>
      <c r="R37" s="496"/>
      <c r="S37" s="911">
        <f>S33-S35</f>
        <v>0</v>
      </c>
      <c r="T37" s="912"/>
      <c r="U37" s="912"/>
      <c r="V37" s="912"/>
      <c r="W37" s="913"/>
    </row>
    <row r="38" spans="1:23" ht="10.5" customHeight="1">
      <c r="A38" s="474"/>
      <c r="B38" s="302"/>
      <c r="C38" s="302"/>
      <c r="D38" s="332"/>
      <c r="E38" s="332"/>
      <c r="F38" s="302"/>
      <c r="G38" s="302"/>
      <c r="H38" s="302"/>
      <c r="I38" s="302"/>
      <c r="J38" s="302"/>
      <c r="K38" s="302"/>
      <c r="L38" s="302"/>
      <c r="M38" s="302"/>
      <c r="N38" s="302"/>
      <c r="O38" s="302"/>
      <c r="P38" s="302"/>
      <c r="Q38" s="302"/>
      <c r="R38" s="302"/>
      <c r="S38" s="497"/>
      <c r="T38" s="497"/>
      <c r="U38" s="497"/>
      <c r="V38" s="497"/>
      <c r="W38" s="481"/>
    </row>
    <row r="39" spans="1:23" ht="15.6">
      <c r="A39" s="474"/>
      <c r="B39" s="302"/>
      <c r="C39" s="132" t="s">
        <v>406</v>
      </c>
      <c r="D39" s="332"/>
      <c r="E39" s="332"/>
      <c r="F39" s="302"/>
      <c r="G39" s="302"/>
      <c r="H39" s="302"/>
      <c r="I39" s="302"/>
      <c r="J39" s="302"/>
      <c r="K39" s="302"/>
      <c r="L39" s="302"/>
      <c r="M39" s="302"/>
      <c r="N39" s="302"/>
      <c r="O39" s="302"/>
      <c r="P39" s="302"/>
      <c r="Q39" s="496" t="s">
        <v>407</v>
      </c>
      <c r="R39" s="502"/>
      <c r="S39" s="917">
        <f>S30+S37</f>
        <v>0</v>
      </c>
      <c r="T39" s="918"/>
      <c r="U39" s="918"/>
      <c r="V39" s="918"/>
      <c r="W39" s="919"/>
    </row>
    <row r="40" spans="1:23" ht="10.5" customHeight="1">
      <c r="A40" s="474"/>
      <c r="B40" s="302"/>
      <c r="C40" s="302"/>
      <c r="D40" s="332"/>
      <c r="E40" s="332"/>
      <c r="F40" s="302"/>
      <c r="G40" s="302"/>
      <c r="H40" s="302"/>
      <c r="I40" s="302"/>
      <c r="J40" s="302"/>
      <c r="K40" s="302"/>
      <c r="L40" s="302"/>
      <c r="M40" s="302"/>
      <c r="N40" s="302"/>
      <c r="O40" s="302"/>
      <c r="P40" s="302"/>
      <c r="Q40" s="302"/>
      <c r="R40" s="302"/>
      <c r="S40" s="302"/>
      <c r="T40" s="302"/>
      <c r="U40" s="302"/>
      <c r="V40" s="302"/>
      <c r="W40" s="481"/>
    </row>
    <row r="41" spans="1:23" ht="15.6">
      <c r="A41" s="474"/>
      <c r="B41" s="132" t="s">
        <v>299</v>
      </c>
      <c r="C41" s="498" t="s">
        <v>399</v>
      </c>
      <c r="D41" s="332"/>
      <c r="E41" s="332"/>
      <c r="F41" s="302"/>
      <c r="G41" s="302"/>
      <c r="H41" s="302"/>
      <c r="I41" s="302"/>
      <c r="J41" s="302"/>
      <c r="K41" s="302"/>
      <c r="L41" s="302"/>
      <c r="M41" s="302"/>
      <c r="N41" s="302"/>
      <c r="O41" s="302"/>
      <c r="P41" s="302"/>
      <c r="Q41" s="502" t="s">
        <v>405</v>
      </c>
      <c r="R41" s="496"/>
      <c r="S41" s="903"/>
      <c r="T41" s="903"/>
      <c r="U41" s="903"/>
      <c r="V41" s="903"/>
      <c r="W41" s="904"/>
    </row>
    <row r="42" spans="1:23" ht="10.5" customHeight="1">
      <c r="A42" s="475"/>
      <c r="B42" s="325"/>
      <c r="C42" s="325"/>
      <c r="D42" s="503"/>
      <c r="E42" s="503"/>
      <c r="F42" s="325"/>
      <c r="G42" s="325"/>
      <c r="H42" s="325"/>
      <c r="I42" s="325"/>
      <c r="J42" s="325"/>
      <c r="K42" s="325"/>
      <c r="L42" s="325"/>
      <c r="M42" s="325"/>
      <c r="N42" s="325"/>
      <c r="O42" s="325"/>
      <c r="P42" s="325"/>
      <c r="Q42" s="325"/>
      <c r="R42" s="325"/>
      <c r="S42" s="325"/>
      <c r="T42" s="325"/>
      <c r="U42" s="325"/>
      <c r="V42" s="325"/>
      <c r="W42" s="504"/>
    </row>
    <row r="43" spans="1:23" ht="7.5" customHeight="1">
      <c r="A43" s="474"/>
      <c r="B43" s="302"/>
      <c r="C43" s="302"/>
      <c r="D43" s="332"/>
      <c r="E43" s="332"/>
      <c r="F43" s="302"/>
      <c r="G43" s="302"/>
      <c r="H43" s="302"/>
      <c r="I43" s="302"/>
      <c r="J43" s="302"/>
      <c r="K43" s="302"/>
      <c r="L43" s="302"/>
      <c r="M43" s="302"/>
      <c r="N43" s="302"/>
      <c r="O43" s="302"/>
      <c r="P43" s="302"/>
      <c r="Q43" s="302"/>
      <c r="R43" s="302"/>
      <c r="S43" s="302"/>
      <c r="T43" s="302"/>
      <c r="U43" s="302"/>
      <c r="V43" s="302"/>
      <c r="W43" s="481"/>
    </row>
    <row r="44" spans="1:23" ht="18" customHeight="1">
      <c r="A44" s="906" t="s">
        <v>255</v>
      </c>
      <c r="B44" s="907"/>
      <c r="C44" s="907"/>
      <c r="D44" s="907"/>
      <c r="E44" s="907"/>
      <c r="F44" s="907"/>
      <c r="G44" s="907"/>
      <c r="H44" s="907"/>
      <c r="I44" s="907"/>
      <c r="J44" s="907"/>
      <c r="K44" s="907"/>
      <c r="L44" s="907"/>
      <c r="M44" s="907"/>
      <c r="N44" s="907"/>
      <c r="O44" s="907"/>
      <c r="P44" s="907"/>
      <c r="Q44" s="907"/>
      <c r="R44" s="907"/>
      <c r="S44" s="907"/>
      <c r="T44" s="907"/>
      <c r="U44" s="907"/>
      <c r="V44" s="907"/>
      <c r="W44" s="908"/>
    </row>
    <row r="45" spans="1:23" ht="21" customHeight="1">
      <c r="A45" s="474"/>
      <c r="B45" s="302"/>
      <c r="C45" s="302"/>
      <c r="D45" s="332"/>
      <c r="E45" s="332"/>
      <c r="F45" s="302"/>
      <c r="G45" s="302"/>
      <c r="H45" s="302"/>
      <c r="I45" s="302"/>
      <c r="J45" s="302"/>
      <c r="K45" s="302"/>
      <c r="L45" s="302"/>
      <c r="M45" s="902" t="s">
        <v>166</v>
      </c>
      <c r="N45" s="902"/>
      <c r="O45" s="505"/>
      <c r="P45" s="186" t="s">
        <v>262</v>
      </c>
      <c r="Q45" s="302"/>
      <c r="R45" s="302"/>
      <c r="S45" s="302"/>
      <c r="T45" s="302"/>
      <c r="U45" s="302"/>
      <c r="V45" s="302"/>
      <c r="W45" s="481"/>
    </row>
    <row r="46" spans="1:23" ht="15" customHeight="1">
      <c r="A46" s="474"/>
      <c r="B46" s="302"/>
      <c r="C46" s="177" t="s">
        <v>408</v>
      </c>
      <c r="D46" s="332"/>
      <c r="E46" s="332"/>
      <c r="F46" s="302"/>
      <c r="G46" s="302"/>
      <c r="H46" s="302"/>
      <c r="I46" s="302"/>
      <c r="J46" s="302"/>
      <c r="K46" s="302"/>
      <c r="L46" s="302"/>
      <c r="M46" s="916">
        <v>0.09</v>
      </c>
      <c r="N46" s="916"/>
      <c r="O46" s="506" t="s">
        <v>256</v>
      </c>
      <c r="P46" s="507">
        <f>S39</f>
        <v>0</v>
      </c>
      <c r="Q46" s="192" t="s">
        <v>257</v>
      </c>
      <c r="R46" s="192"/>
      <c r="S46" s="905">
        <f>M46*P46</f>
        <v>0</v>
      </c>
      <c r="T46" s="905"/>
      <c r="U46" s="905"/>
      <c r="V46" s="905"/>
      <c r="W46" s="481"/>
    </row>
    <row r="47" spans="1:23" ht="6.75" customHeight="1">
      <c r="A47" s="474"/>
      <c r="B47" s="302"/>
      <c r="C47" s="302"/>
      <c r="D47" s="332"/>
      <c r="E47" s="332"/>
      <c r="F47" s="302"/>
      <c r="G47" s="302"/>
      <c r="H47" s="302"/>
      <c r="I47" s="302"/>
      <c r="J47" s="302"/>
      <c r="K47" s="302"/>
      <c r="L47" s="302"/>
      <c r="M47" s="302"/>
      <c r="N47" s="302"/>
      <c r="O47" s="302"/>
      <c r="P47" s="302"/>
      <c r="Q47" s="302"/>
      <c r="R47" s="302"/>
      <c r="S47" s="497"/>
      <c r="T47" s="497"/>
      <c r="U47" s="497"/>
      <c r="V47" s="497"/>
      <c r="W47" s="481"/>
    </row>
    <row r="48" spans="1:23" ht="21" customHeight="1">
      <c r="A48" s="474"/>
      <c r="B48" s="302"/>
      <c r="C48" s="302"/>
      <c r="D48" s="332"/>
      <c r="E48" s="332"/>
      <c r="F48" s="302"/>
      <c r="G48" s="302"/>
      <c r="H48" s="302"/>
      <c r="I48" s="302"/>
      <c r="J48" s="302"/>
      <c r="K48" s="302"/>
      <c r="L48" s="302"/>
      <c r="M48" s="902" t="s">
        <v>166</v>
      </c>
      <c r="N48" s="902"/>
      <c r="O48" s="505"/>
      <c r="P48" s="186" t="s">
        <v>409</v>
      </c>
      <c r="Q48" s="302"/>
      <c r="R48" s="302"/>
      <c r="S48" s="302"/>
      <c r="T48" s="302"/>
      <c r="U48" s="302"/>
      <c r="V48" s="302"/>
      <c r="W48" s="481"/>
    </row>
    <row r="49" spans="1:23" ht="15" customHeight="1">
      <c r="A49" s="474"/>
      <c r="B49" s="302"/>
      <c r="C49" s="177" t="s">
        <v>410</v>
      </c>
      <c r="D49" s="332"/>
      <c r="E49" s="332"/>
      <c r="F49" s="302"/>
      <c r="G49" s="302"/>
      <c r="H49" s="302"/>
      <c r="I49" s="302"/>
      <c r="J49" s="302"/>
      <c r="K49" s="302"/>
      <c r="L49" s="302"/>
      <c r="M49" s="922">
        <v>0.09</v>
      </c>
      <c r="N49" s="922"/>
      <c r="O49" s="506" t="s">
        <v>256</v>
      </c>
      <c r="P49" s="507">
        <f>S41</f>
        <v>0</v>
      </c>
      <c r="Q49" s="192" t="s">
        <v>257</v>
      </c>
      <c r="R49" s="192"/>
      <c r="S49" s="905">
        <f>M49*P49</f>
        <v>0</v>
      </c>
      <c r="T49" s="905"/>
      <c r="U49" s="905"/>
      <c r="V49" s="905"/>
      <c r="W49" s="481"/>
    </row>
    <row r="50" spans="1:23" ht="11.25" customHeight="1">
      <c r="A50" s="474"/>
      <c r="B50" s="302"/>
      <c r="C50" s="177"/>
      <c r="D50" s="332"/>
      <c r="E50" s="332"/>
      <c r="F50" s="302"/>
      <c r="G50" s="302"/>
      <c r="H50" s="302"/>
      <c r="I50" s="302"/>
      <c r="J50" s="302"/>
      <c r="K50" s="302"/>
      <c r="L50" s="302"/>
      <c r="M50" s="508"/>
      <c r="N50" s="508"/>
      <c r="O50" s="506"/>
      <c r="P50" s="509"/>
      <c r="Q50" s="192"/>
      <c r="R50" s="192"/>
      <c r="S50" s="510"/>
      <c r="T50" s="510"/>
      <c r="U50" s="510"/>
      <c r="V50" s="510"/>
      <c r="W50" s="481"/>
    </row>
    <row r="51" spans="1:23" ht="14.25" customHeight="1">
      <c r="A51" s="474"/>
      <c r="B51" s="302"/>
      <c r="C51" s="177" t="s">
        <v>466</v>
      </c>
      <c r="D51" s="332"/>
      <c r="E51" s="332"/>
      <c r="F51" s="302"/>
      <c r="G51" s="302"/>
      <c r="H51" s="302"/>
      <c r="I51" s="302"/>
      <c r="J51" s="302"/>
      <c r="K51" s="302"/>
      <c r="L51" s="302"/>
      <c r="M51" s="508"/>
      <c r="N51" s="508"/>
      <c r="O51" s="506"/>
      <c r="P51" s="509"/>
      <c r="Q51" s="192"/>
      <c r="R51" s="192"/>
      <c r="S51" s="940">
        <f>+'4-BILAN'!H57</f>
        <v>0</v>
      </c>
      <c r="T51" s="940"/>
      <c r="U51" s="940"/>
      <c r="V51" s="940"/>
      <c r="W51" s="481"/>
    </row>
    <row r="52" spans="1:23" ht="9" customHeight="1">
      <c r="A52" s="474"/>
      <c r="B52" s="302"/>
      <c r="C52" s="177"/>
      <c r="D52" s="332"/>
      <c r="E52" s="332"/>
      <c r="F52" s="302"/>
      <c r="G52" s="302"/>
      <c r="H52" s="302"/>
      <c r="I52" s="302"/>
      <c r="J52" s="302"/>
      <c r="K52" s="302"/>
      <c r="L52" s="302"/>
      <c r="M52" s="508"/>
      <c r="N52" s="508"/>
      <c r="O52" s="506"/>
      <c r="P52" s="509"/>
      <c r="Q52" s="192"/>
      <c r="R52" s="192"/>
      <c r="S52" s="510"/>
      <c r="T52" s="510"/>
      <c r="U52" s="510"/>
      <c r="V52" s="510"/>
      <c r="W52" s="481"/>
    </row>
    <row r="53" spans="1:23" ht="12.75" customHeight="1">
      <c r="A53" s="474"/>
      <c r="B53" s="302"/>
      <c r="C53" s="177" t="s">
        <v>465</v>
      </c>
      <c r="D53" s="332"/>
      <c r="E53" s="332"/>
      <c r="F53" s="302"/>
      <c r="G53" s="302"/>
      <c r="H53" s="302"/>
      <c r="I53" s="302"/>
      <c r="J53" s="302"/>
      <c r="K53" s="302"/>
      <c r="L53" s="302"/>
      <c r="M53" s="508"/>
      <c r="N53" s="508"/>
      <c r="O53" s="506"/>
      <c r="P53" s="509"/>
      <c r="Q53" s="192"/>
      <c r="R53" s="192"/>
      <c r="S53" s="940">
        <f>+'4-BILAN'!H21</f>
        <v>0</v>
      </c>
      <c r="T53" s="940"/>
      <c r="U53" s="940"/>
      <c r="V53" s="940"/>
      <c r="W53" s="481"/>
    </row>
    <row r="54" spans="1:23" ht="10.5" customHeight="1">
      <c r="A54" s="474"/>
      <c r="B54" s="302"/>
      <c r="C54" s="302"/>
      <c r="D54" s="332"/>
      <c r="E54" s="332"/>
      <c r="F54" s="302"/>
      <c r="G54" s="302"/>
      <c r="H54" s="302"/>
      <c r="I54" s="302"/>
      <c r="J54" s="302"/>
      <c r="K54" s="302"/>
      <c r="L54" s="302"/>
      <c r="M54" s="302"/>
      <c r="N54" s="302"/>
      <c r="O54" s="302"/>
      <c r="P54" s="302"/>
      <c r="Q54" s="302"/>
      <c r="R54" s="302"/>
      <c r="S54" s="302"/>
      <c r="T54" s="302"/>
      <c r="U54" s="302"/>
      <c r="V54" s="302"/>
      <c r="W54" s="481"/>
    </row>
    <row r="55" spans="1:23">
      <c r="A55" s="474"/>
      <c r="B55" s="302"/>
      <c r="C55" s="498" t="s">
        <v>258</v>
      </c>
      <c r="D55" s="332"/>
      <c r="E55" s="332"/>
      <c r="F55" s="302"/>
      <c r="G55" s="302"/>
      <c r="H55" s="302"/>
      <c r="I55" s="302"/>
      <c r="J55" s="302"/>
      <c r="K55" s="302"/>
      <c r="L55" s="302"/>
      <c r="M55" s="302"/>
      <c r="N55" s="302"/>
      <c r="O55" s="302"/>
      <c r="P55" s="302"/>
      <c r="Q55" s="302"/>
      <c r="R55" s="302"/>
      <c r="S55" s="941"/>
      <c r="T55" s="941"/>
      <c r="U55" s="941"/>
      <c r="V55" s="501"/>
      <c r="W55" s="481"/>
    </row>
    <row r="56" spans="1:23" ht="10.5" customHeight="1">
      <c r="A56" s="474"/>
      <c r="B56" s="302"/>
      <c r="C56" s="302"/>
      <c r="D56" s="332"/>
      <c r="E56" s="332"/>
      <c r="F56" s="302"/>
      <c r="G56" s="302"/>
      <c r="H56" s="302"/>
      <c r="I56" s="302"/>
      <c r="J56" s="302"/>
      <c r="K56" s="302"/>
      <c r="L56" s="302"/>
      <c r="M56" s="302"/>
      <c r="N56" s="302"/>
      <c r="O56" s="302"/>
      <c r="P56" s="302"/>
      <c r="Q56" s="302"/>
      <c r="R56" s="302"/>
      <c r="S56" s="302"/>
      <c r="T56" s="302"/>
      <c r="U56" s="302"/>
      <c r="V56" s="302"/>
      <c r="W56" s="481"/>
    </row>
    <row r="57" spans="1:23" ht="13.8">
      <c r="A57" s="474"/>
      <c r="B57" s="302"/>
      <c r="C57" s="400" t="s">
        <v>469</v>
      </c>
      <c r="D57" s="332"/>
      <c r="E57" s="332"/>
      <c r="F57" s="302"/>
      <c r="G57" s="302"/>
      <c r="H57" s="132">
        <f>'1-Présentation'!I7</f>
        <v>2023</v>
      </c>
      <c r="I57" s="511" t="s">
        <v>470</v>
      </c>
      <c r="J57" s="302"/>
      <c r="K57" s="302"/>
      <c r="L57" s="302"/>
      <c r="M57" s="302"/>
      <c r="N57" s="302"/>
      <c r="O57" s="302"/>
      <c r="P57" s="302"/>
      <c r="Q57" s="302"/>
      <c r="R57" s="302"/>
      <c r="S57" s="935">
        <f>IF((S46+S49+S51-S53-S55)&gt;=0,(S46+S49+S51-S53-S55),0)</f>
        <v>0</v>
      </c>
      <c r="T57" s="936"/>
      <c r="U57" s="936"/>
      <c r="V57" s="937"/>
      <c r="W57" s="481"/>
    </row>
    <row r="58" spans="1:23" ht="10.5" customHeight="1">
      <c r="A58" s="474"/>
      <c r="B58" s="302"/>
      <c r="C58" s="400"/>
      <c r="D58" s="332"/>
      <c r="E58" s="332"/>
      <c r="F58" s="302"/>
      <c r="G58" s="302"/>
      <c r="H58" s="302"/>
      <c r="I58" s="302"/>
      <c r="J58" s="302"/>
      <c r="K58" s="302"/>
      <c r="L58" s="302"/>
      <c r="M58" s="302"/>
      <c r="N58" s="302"/>
      <c r="O58" s="302"/>
      <c r="P58" s="302"/>
      <c r="Q58" s="302"/>
      <c r="R58" s="302"/>
      <c r="S58" s="512"/>
      <c r="T58" s="513"/>
      <c r="U58" s="513"/>
      <c r="V58" s="513"/>
      <c r="W58" s="481"/>
    </row>
    <row r="59" spans="1:23" ht="13.8">
      <c r="A59" s="474"/>
      <c r="B59" s="302"/>
      <c r="C59" s="400" t="s">
        <v>471</v>
      </c>
      <c r="D59" s="332"/>
      <c r="E59" s="332"/>
      <c r="F59" s="302"/>
      <c r="G59" s="302"/>
      <c r="H59" s="132">
        <f>'1-Présentation'!I7</f>
        <v>2023</v>
      </c>
      <c r="I59" s="511" t="s">
        <v>470</v>
      </c>
      <c r="J59" s="302"/>
      <c r="K59" s="302"/>
      <c r="L59" s="302"/>
      <c r="M59" s="302"/>
      <c r="N59" s="302"/>
      <c r="O59" s="302"/>
      <c r="P59" s="302"/>
      <c r="Q59" s="302"/>
      <c r="R59" s="302"/>
      <c r="S59" s="935">
        <f>IF((S46+S49+S51-S53-S55)&lt;0,-(S46+S49+S51-S53-S55),0)</f>
        <v>0</v>
      </c>
      <c r="T59" s="938"/>
      <c r="U59" s="938"/>
      <c r="V59" s="939"/>
      <c r="W59" s="481"/>
    </row>
    <row r="60" spans="1:23" ht="9" customHeight="1">
      <c r="A60" s="474"/>
      <c r="B60" s="302"/>
      <c r="C60" s="400"/>
      <c r="D60" s="332"/>
      <c r="E60" s="332"/>
      <c r="F60" s="302"/>
      <c r="G60" s="302"/>
      <c r="H60" s="302"/>
      <c r="I60" s="302"/>
      <c r="J60" s="302"/>
      <c r="K60" s="302"/>
      <c r="L60" s="302"/>
      <c r="M60" s="302"/>
      <c r="N60" s="302"/>
      <c r="O60" s="302"/>
      <c r="P60" s="302"/>
      <c r="Q60" s="302"/>
      <c r="R60" s="302"/>
      <c r="S60" s="512"/>
      <c r="T60" s="513"/>
      <c r="U60" s="513"/>
      <c r="V60" s="513"/>
      <c r="W60" s="481"/>
    </row>
    <row r="61" spans="1:23" ht="9" customHeight="1">
      <c r="A61" s="474"/>
      <c r="B61" s="302"/>
      <c r="C61" s="514"/>
      <c r="D61" s="515"/>
      <c r="E61" s="515"/>
      <c r="F61" s="516"/>
      <c r="G61" s="516"/>
      <c r="H61" s="516"/>
      <c r="I61" s="516"/>
      <c r="J61" s="516"/>
      <c r="K61" s="516"/>
      <c r="L61" s="516"/>
      <c r="M61" s="516"/>
      <c r="N61" s="516"/>
      <c r="O61" s="516"/>
      <c r="P61" s="516"/>
      <c r="Q61" s="516"/>
      <c r="R61" s="516"/>
      <c r="S61" s="517"/>
      <c r="T61" s="518"/>
      <c r="U61" s="519"/>
      <c r="V61" s="513"/>
      <c r="W61" s="481"/>
    </row>
    <row r="62" spans="1:23" ht="13.8">
      <c r="A62" s="474"/>
      <c r="B62" s="302"/>
      <c r="C62" s="520" t="s">
        <v>472</v>
      </c>
      <c r="D62" s="332"/>
      <c r="E62" s="332"/>
      <c r="F62" s="302"/>
      <c r="G62" s="302"/>
      <c r="H62" s="302"/>
      <c r="I62" s="521">
        <f>IF(T2&gt;0,T2+1,0)</f>
        <v>2024</v>
      </c>
      <c r="J62" s="302"/>
      <c r="K62" s="302"/>
      <c r="L62" s="302"/>
      <c r="M62" s="302"/>
      <c r="N62" s="302"/>
      <c r="O62" s="302"/>
      <c r="P62" s="302"/>
      <c r="Q62" s="927">
        <f>S57</f>
        <v>0</v>
      </c>
      <c r="R62" s="927"/>
      <c r="S62" s="927"/>
      <c r="T62" s="927"/>
      <c r="U62" s="928"/>
      <c r="V62" s="513"/>
      <c r="W62" s="481"/>
    </row>
    <row r="63" spans="1:23" ht="13.8">
      <c r="A63" s="474"/>
      <c r="B63" s="302"/>
      <c r="C63" s="522" t="s">
        <v>473</v>
      </c>
      <c r="D63" s="332"/>
      <c r="E63" s="332"/>
      <c r="F63" s="302"/>
      <c r="G63" s="302"/>
      <c r="H63" s="132">
        <f>IF(T2&gt;0,T2+1,0)</f>
        <v>2024</v>
      </c>
      <c r="I63" s="302"/>
      <c r="J63" s="302"/>
      <c r="K63" s="302"/>
      <c r="L63" s="302"/>
      <c r="M63" s="302"/>
      <c r="N63" s="302"/>
      <c r="O63" s="302"/>
      <c r="P63" s="302"/>
      <c r="Q63" s="929"/>
      <c r="R63" s="929"/>
      <c r="S63" s="929"/>
      <c r="T63" s="929"/>
      <c r="U63" s="930"/>
      <c r="V63" s="513"/>
      <c r="W63" s="481"/>
    </row>
    <row r="64" spans="1:23" ht="9" customHeight="1">
      <c r="A64" s="474"/>
      <c r="B64" s="302"/>
      <c r="C64" s="523"/>
      <c r="D64" s="332"/>
      <c r="E64" s="332"/>
      <c r="F64" s="302"/>
      <c r="G64" s="302"/>
      <c r="H64" s="302"/>
      <c r="I64" s="302"/>
      <c r="J64" s="302"/>
      <c r="K64" s="302"/>
      <c r="L64" s="302"/>
      <c r="M64" s="302"/>
      <c r="N64" s="302"/>
      <c r="O64" s="302"/>
      <c r="P64" s="302"/>
      <c r="Q64" s="302"/>
      <c r="R64" s="302"/>
      <c r="S64" s="512"/>
      <c r="T64" s="513"/>
      <c r="U64" s="524"/>
      <c r="V64" s="513"/>
      <c r="W64" s="481"/>
    </row>
    <row r="65" spans="1:23" ht="19.2">
      <c r="A65" s="474"/>
      <c r="B65" s="302"/>
      <c r="C65" s="520" t="s">
        <v>475</v>
      </c>
      <c r="D65" s="525"/>
      <c r="E65" s="525"/>
      <c r="F65" s="526"/>
      <c r="G65" s="526"/>
      <c r="H65" s="521">
        <f>IF(T2&gt;0,T2+1,0)</f>
        <v>2024</v>
      </c>
      <c r="I65" s="302"/>
      <c r="J65" s="302"/>
      <c r="K65" s="302"/>
      <c r="L65" s="302"/>
      <c r="M65" s="302"/>
      <c r="N65" s="302"/>
      <c r="O65" s="302"/>
      <c r="P65" s="302"/>
      <c r="Q65" s="931">
        <f>IF((Q62-Q63)&gt;=0,(Q62-Q63),0)</f>
        <v>0</v>
      </c>
      <c r="R65" s="931"/>
      <c r="S65" s="931"/>
      <c r="T65" s="931"/>
      <c r="U65" s="932"/>
      <c r="V65" s="513"/>
      <c r="W65" s="481"/>
    </row>
    <row r="66" spans="1:23" ht="6" customHeight="1">
      <c r="A66" s="474"/>
      <c r="B66" s="302"/>
      <c r="C66" s="522"/>
      <c r="D66" s="332"/>
      <c r="E66" s="332"/>
      <c r="F66" s="302"/>
      <c r="G66" s="302"/>
      <c r="H66" s="302"/>
      <c r="I66" s="302"/>
      <c r="J66" s="302"/>
      <c r="K66" s="302"/>
      <c r="L66" s="302"/>
      <c r="M66" s="302"/>
      <c r="N66" s="302"/>
      <c r="O66" s="302"/>
      <c r="P66" s="302"/>
      <c r="Q66" s="302"/>
      <c r="R66" s="302"/>
      <c r="S66" s="512"/>
      <c r="T66" s="513"/>
      <c r="U66" s="524"/>
      <c r="V66" s="513"/>
      <c r="W66" s="481"/>
    </row>
    <row r="67" spans="1:23" ht="20.25" customHeight="1">
      <c r="A67" s="474"/>
      <c r="B67" s="302"/>
      <c r="C67" s="527" t="s">
        <v>474</v>
      </c>
      <c r="D67" s="528"/>
      <c r="E67" s="528"/>
      <c r="F67" s="529"/>
      <c r="G67" s="529"/>
      <c r="H67" s="530">
        <f>IF(T2&gt;0,T2+1,0)</f>
        <v>2024</v>
      </c>
      <c r="I67" s="302"/>
      <c r="J67" s="302"/>
      <c r="K67" s="302"/>
      <c r="L67" s="302"/>
      <c r="M67" s="302"/>
      <c r="N67" s="302"/>
      <c r="O67" s="302"/>
      <c r="P67" s="302"/>
      <c r="Q67" s="933">
        <f>IF((Q62-Q63)&lt;0,-(Q62-Q63),0)</f>
        <v>0</v>
      </c>
      <c r="R67" s="933"/>
      <c r="S67" s="933"/>
      <c r="T67" s="933"/>
      <c r="U67" s="934"/>
      <c r="V67" s="513"/>
      <c r="W67" s="481"/>
    </row>
    <row r="68" spans="1:23" ht="9" customHeight="1">
      <c r="A68" s="474"/>
      <c r="B68" s="302"/>
      <c r="C68" s="531"/>
      <c r="D68" s="503"/>
      <c r="E68" s="503"/>
      <c r="F68" s="325"/>
      <c r="G68" s="325"/>
      <c r="H68" s="325"/>
      <c r="I68" s="325"/>
      <c r="J68" s="325"/>
      <c r="K68" s="325"/>
      <c r="L68" s="325"/>
      <c r="M68" s="325"/>
      <c r="N68" s="325"/>
      <c r="O68" s="325"/>
      <c r="P68" s="325"/>
      <c r="Q68" s="325"/>
      <c r="R68" s="325"/>
      <c r="S68" s="532"/>
      <c r="T68" s="533"/>
      <c r="U68" s="534"/>
      <c r="V68" s="513"/>
      <c r="W68" s="481"/>
    </row>
    <row r="69" spans="1:23" ht="9" customHeight="1" thickBot="1">
      <c r="A69" s="535"/>
      <c r="B69" s="345"/>
      <c r="C69" s="345"/>
      <c r="D69" s="536"/>
      <c r="E69" s="536"/>
      <c r="F69" s="345"/>
      <c r="G69" s="345"/>
      <c r="H69" s="345"/>
      <c r="I69" s="345"/>
      <c r="J69" s="345"/>
      <c r="K69" s="345"/>
      <c r="L69" s="345"/>
      <c r="M69" s="345"/>
      <c r="N69" s="345"/>
      <c r="O69" s="345"/>
      <c r="P69" s="345"/>
      <c r="Q69" s="345"/>
      <c r="R69" s="345"/>
      <c r="S69" s="345"/>
      <c r="T69" s="345"/>
      <c r="U69" s="345"/>
      <c r="V69" s="345"/>
      <c r="W69" s="537"/>
    </row>
    <row r="70" spans="1:23" ht="9" customHeight="1">
      <c r="A70" s="471"/>
      <c r="B70" s="471"/>
      <c r="C70" s="471"/>
      <c r="D70" s="538"/>
      <c r="E70" s="538"/>
      <c r="F70" s="471"/>
      <c r="G70" s="471"/>
      <c r="H70" s="471"/>
      <c r="I70" s="471"/>
      <c r="J70" s="471"/>
      <c r="K70" s="471"/>
      <c r="L70" s="471"/>
      <c r="M70" s="471"/>
      <c r="N70" s="471"/>
      <c r="O70" s="471"/>
      <c r="P70" s="471"/>
      <c r="Q70" s="471"/>
      <c r="R70" s="471"/>
      <c r="S70" s="471"/>
      <c r="T70" s="471"/>
      <c r="U70" s="471"/>
      <c r="V70" s="471"/>
      <c r="W70" s="471"/>
    </row>
    <row r="71" spans="1:23" ht="25.5" customHeight="1">
      <c r="A71" s="923" t="s">
        <v>263</v>
      </c>
      <c r="B71" s="923"/>
      <c r="C71" s="923"/>
      <c r="D71" s="923"/>
      <c r="E71" s="926"/>
      <c r="F71" s="926"/>
      <c r="G71" s="926"/>
      <c r="H71" s="926"/>
      <c r="I71" s="926"/>
      <c r="J71" s="926"/>
      <c r="K71" s="926"/>
      <c r="L71" s="926"/>
      <c r="M71" s="926"/>
      <c r="N71" s="926"/>
      <c r="O71" s="926"/>
      <c r="P71" s="539" t="s">
        <v>259</v>
      </c>
      <c r="Q71" s="924"/>
      <c r="R71" s="925"/>
      <c r="S71" s="925"/>
      <c r="T71" s="925"/>
      <c r="U71" s="925"/>
      <c r="V71" s="925"/>
    </row>
  </sheetData>
  <sheetProtection algorithmName="SHA-512" hashValue="8lMs58r7I7WRj8C4Q/SZrNQM3pImgIKl+yQLFS4F/N8oz5aXk8DXMMzHfuAXs3eiYZ1xgy1WH3ym6pP0TAreCw==" saltValue="6mlHq7RObCh7fO29/TAT/w==" spinCount="100000" sheet="1" objects="1" scenarios="1" selectLockedCells="1"/>
  <mergeCells count="62">
    <mergeCell ref="M49:N49"/>
    <mergeCell ref="A71:D71"/>
    <mergeCell ref="Q71:V71"/>
    <mergeCell ref="E71:O71"/>
    <mergeCell ref="Q62:U62"/>
    <mergeCell ref="Q63:U63"/>
    <mergeCell ref="Q65:U65"/>
    <mergeCell ref="Q67:U67"/>
    <mergeCell ref="S49:V49"/>
    <mergeCell ref="S57:V57"/>
    <mergeCell ref="S59:V59"/>
    <mergeCell ref="S53:V53"/>
    <mergeCell ref="S51:V51"/>
    <mergeCell ref="S55:U55"/>
    <mergeCell ref="M48:N48"/>
    <mergeCell ref="P23:Q23"/>
    <mergeCell ref="S41:W41"/>
    <mergeCell ref="S19:V19"/>
    <mergeCell ref="S21:V21"/>
    <mergeCell ref="S46:V46"/>
    <mergeCell ref="M45:N45"/>
    <mergeCell ref="A44:W44"/>
    <mergeCell ref="P24:Q24"/>
    <mergeCell ref="S30:W30"/>
    <mergeCell ref="S37:W37"/>
    <mergeCell ref="S28:V28"/>
    <mergeCell ref="M46:N46"/>
    <mergeCell ref="S39:W39"/>
    <mergeCell ref="S33:U33"/>
    <mergeCell ref="S35:U35"/>
    <mergeCell ref="F18:M18"/>
    <mergeCell ref="S26:V26"/>
    <mergeCell ref="S16:V16"/>
    <mergeCell ref="P18:Q18"/>
    <mergeCell ref="K23:N23"/>
    <mergeCell ref="S23:V23"/>
    <mergeCell ref="F17:M17"/>
    <mergeCell ref="F19:M19"/>
    <mergeCell ref="P25:Q25"/>
    <mergeCell ref="S25:V25"/>
    <mergeCell ref="S9:V9"/>
    <mergeCell ref="S24:V24"/>
    <mergeCell ref="P16:Q16"/>
    <mergeCell ref="S11:V11"/>
    <mergeCell ref="P26:Q26"/>
    <mergeCell ref="P19:Q19"/>
    <mergeCell ref="S18:V18"/>
    <mergeCell ref="P13:Q13"/>
    <mergeCell ref="S13:V13"/>
    <mergeCell ref="P14:Q14"/>
    <mergeCell ref="S14:V14"/>
    <mergeCell ref="P17:Q17"/>
    <mergeCell ref="S17:V17"/>
    <mergeCell ref="P8:Q9"/>
    <mergeCell ref="P15:Q15"/>
    <mergeCell ref="S15:V15"/>
    <mergeCell ref="A1:W1"/>
    <mergeCell ref="T2:V2"/>
    <mergeCell ref="B2:F2"/>
    <mergeCell ref="B3:W3"/>
    <mergeCell ref="S7:V7"/>
    <mergeCell ref="S6:V6"/>
  </mergeCells>
  <phoneticPr fontId="3" type="noConversion"/>
  <printOptions horizontalCentered="1" verticalCentered="1"/>
  <pageMargins left="0.51181102362204722" right="0.51181102362204722" top="0.59055118110236227" bottom="0.27559055118110237" header="0.39370078740157483" footer="0.19685039370078741"/>
  <pageSetup scale="83" orientation="portrait" r:id="rId1"/>
  <headerFooter alignWithMargins="0">
    <oddHeader>&amp;L&amp;"Arial,Gras"ARCHEVÊCHÉ DE MONTRÉAL&amp;9
&amp;"Arial,Normal"
&amp;C&amp;"Arial,Gras"&amp;12CONTRIBUTION DIOCÉSAINE&amp;14
&amp;R&amp;"Arial,Gras"&amp;8SOMMAIRE
DES REVENUS
COTISABLES</oddHeader>
    <oddFooter>&amp;CPage 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11</vt:i4>
      </vt:variant>
    </vt:vector>
  </HeadingPairs>
  <TitlesOfParts>
    <vt:vector size="24" baseType="lpstr">
      <vt:lpstr>Questionnaire</vt:lpstr>
      <vt:lpstr>1-Présentation</vt:lpstr>
      <vt:lpstr> 2-Équipe</vt:lpstr>
      <vt:lpstr>3-Infos</vt:lpstr>
      <vt:lpstr>4-BILAN</vt:lpstr>
      <vt:lpstr>5-REVENUS</vt:lpstr>
      <vt:lpstr>6-DÉPENSES</vt:lpstr>
      <vt:lpstr>7-Vérif. R - D</vt:lpstr>
      <vt:lpstr>8-Contribution Diocésaine</vt:lpstr>
      <vt:lpstr>9-Rapport des messes à célèbrer</vt:lpstr>
      <vt:lpstr>10-Suivi dons dédiés</vt:lpstr>
      <vt:lpstr>11-Locaux à louer</vt:lpstr>
      <vt:lpstr>12-Configuration informatique</vt:lpstr>
      <vt:lpstr>Questionnaire!Sondage_Développement_52021</vt:lpstr>
      <vt:lpstr>' 2-Équipe'!Zone_d_impression</vt:lpstr>
      <vt:lpstr>'11-Locaux à louer'!Zone_d_impression</vt:lpstr>
      <vt:lpstr>'1-Présentation'!Zone_d_impression</vt:lpstr>
      <vt:lpstr>'3-Infos'!Zone_d_impression</vt:lpstr>
      <vt:lpstr>'4-BILAN'!Zone_d_impression</vt:lpstr>
      <vt:lpstr>'5-REVENUS'!Zone_d_impression</vt:lpstr>
      <vt:lpstr>'6-DÉPENSES'!Zone_d_impression</vt:lpstr>
      <vt:lpstr>'7-Vérif. R - D'!Zone_d_impression</vt:lpstr>
      <vt:lpstr>'8-Contribution Diocésaine'!Zone_d_impression</vt:lpstr>
      <vt:lpstr>'9-Rapport des messes à célèbrer'!Zone_d_impression</vt:lpstr>
    </vt:vector>
  </TitlesOfParts>
  <Company>AdeM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AdeM</dc:creator>
  <cp:lastModifiedBy>Gabriel Gatchuessi Talom</cp:lastModifiedBy>
  <cp:lastPrinted>2021-02-02T20:12:22Z</cp:lastPrinted>
  <dcterms:created xsi:type="dcterms:W3CDTF">2007-01-22T18:13:17Z</dcterms:created>
  <dcterms:modified xsi:type="dcterms:W3CDTF">2023-09-05T15:58:46Z</dcterms:modified>
</cp:coreProperties>
</file>