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https://diocesedemontreal-my.sharepoint.com/personal/ctanguay_diocesemontreal_org/Documents/Bureau/Communication DSAF 2024/Rapport financier 2025/"/>
    </mc:Choice>
  </mc:AlternateContent>
  <xr:revisionPtr revIDLastSave="1" documentId="13_ncr:1_{6A13C53C-5532-470C-8626-C00F00C3E6BD}" xr6:coauthVersionLast="47" xr6:coauthVersionMax="47" xr10:uidLastSave="{81009BC3-D33E-4430-AE5B-34BE9861F0DD}"/>
  <bookViews>
    <workbookView xWindow="-108" yWindow="-108" windowWidth="23256" windowHeight="12576" tabRatio="928" xr2:uid="{00000000-000D-0000-FFFF-FFFF00000000}"/>
  </bookViews>
  <sheets>
    <sheet name="1-Front Page" sheetId="11" r:id="rId1"/>
    <sheet name=" 2-Team" sheetId="1" r:id="rId2"/>
    <sheet name="3-Infos" sheetId="8" r:id="rId3"/>
    <sheet name="4-Balance Sheet" sheetId="17" r:id="rId4"/>
    <sheet name="5-REVENUES" sheetId="18" r:id="rId5"/>
    <sheet name="6-EXPENSES" sheetId="19" r:id="rId6"/>
    <sheet name="7-Verif. R - E" sheetId="20" r:id="rId7"/>
    <sheet name="8-Diocesan Contribution" sheetId="21" r:id="rId8"/>
    <sheet name="9-Report masses to be celebrat" sheetId="15" r:id="rId9"/>
    <sheet name="10-Dedicated Donations Summary" sheetId="22" r:id="rId10"/>
    <sheet name="12-Computer configuration" sheetId="16" r:id="rId11"/>
  </sheets>
  <definedNames>
    <definedName name="a" localSheetId="3">#REF!</definedName>
    <definedName name="a" localSheetId="4">#REF!</definedName>
    <definedName name="a" localSheetId="5">#REF!</definedName>
    <definedName name="a" localSheetId="6">#REF!</definedName>
    <definedName name="a" localSheetId="7">#REF!</definedName>
    <definedName name="a">#REF!</definedName>
    <definedName name="_xlnm.Print_Area" localSheetId="1">' 2-Team'!$A$1:$J$29</definedName>
    <definedName name="_xlnm.Print_Area" localSheetId="0">'1-Front Page'!$A$1:$L$52</definedName>
    <definedName name="_xlnm.Print_Area" localSheetId="2">'3-Infos'!$A$1:$H$61</definedName>
    <definedName name="_xlnm.Print_Area" localSheetId="3">'4-Balance Sheet'!$A$1:$I$81</definedName>
    <definedName name="_xlnm.Print_Area" localSheetId="4">'5-REVENUES'!$A$1:$K$57</definedName>
    <definedName name="_xlnm.Print_Area" localSheetId="5">'6-EXPENSES'!$A$1:$J$84</definedName>
    <definedName name="_xlnm.Print_Area" localSheetId="6">'7-Verif. R - E'!$A$1:$J$56</definedName>
    <definedName name="_xlnm.Print_Area" localSheetId="7">'8-Diocesan Contribution'!$A$1:$W$71</definedName>
    <definedName name="_xlnm.Print_Area" localSheetId="8">'9-Report masses to be celebrat'!$A$1:$U$49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3" i="20" l="1"/>
  <c r="I39" i="20"/>
  <c r="G44" i="20"/>
  <c r="G43" i="20"/>
  <c r="G42" i="20"/>
  <c r="G41" i="20"/>
  <c r="G40" i="20"/>
  <c r="G39" i="20"/>
  <c r="G38" i="20"/>
  <c r="G37" i="20"/>
  <c r="G36" i="20"/>
  <c r="G35" i="20"/>
  <c r="E45" i="20"/>
  <c r="E44" i="20"/>
  <c r="I44" i="20" s="1"/>
  <c r="E43" i="20"/>
  <c r="E42" i="20"/>
  <c r="E41" i="20"/>
  <c r="I41" i="20" s="1"/>
  <c r="E40" i="20"/>
  <c r="I40" i="20" s="1"/>
  <c r="E39" i="20"/>
  <c r="E38" i="20"/>
  <c r="I38" i="20" s="1"/>
  <c r="E37" i="20"/>
  <c r="I37" i="20" s="1"/>
  <c r="E36" i="20"/>
  <c r="I36" i="20" s="1"/>
  <c r="E35" i="20"/>
  <c r="I35" i="20" s="1"/>
  <c r="E34" i="20"/>
  <c r="I42" i="20" l="1"/>
  <c r="S51" i="21"/>
  <c r="J3" i="22"/>
  <c r="P25" i="21"/>
  <c r="S25" i="21" s="1"/>
  <c r="P24" i="21"/>
  <c r="P23" i="21"/>
  <c r="P15" i="21"/>
  <c r="P14" i="21"/>
  <c r="P13" i="21"/>
  <c r="G50" i="20"/>
  <c r="S15" i="21"/>
  <c r="J55" i="18"/>
  <c r="I81" i="19"/>
  <c r="I76" i="19"/>
  <c r="G76" i="19"/>
  <c r="I67" i="19"/>
  <c r="G67" i="19"/>
  <c r="I62" i="19"/>
  <c r="G62" i="19"/>
  <c r="I55" i="19"/>
  <c r="G55" i="19"/>
  <c r="I46" i="19"/>
  <c r="G46" i="19"/>
  <c r="I34" i="19"/>
  <c r="G34" i="19"/>
  <c r="I27" i="19"/>
  <c r="G27" i="19"/>
  <c r="I17" i="19"/>
  <c r="G17" i="19"/>
  <c r="J41" i="18"/>
  <c r="H41" i="18"/>
  <c r="J36" i="18"/>
  <c r="H36" i="18"/>
  <c r="J29" i="18"/>
  <c r="H29" i="18"/>
  <c r="J23" i="18"/>
  <c r="H23" i="18"/>
  <c r="H70" i="17"/>
  <c r="F70" i="17"/>
  <c r="H46" i="17"/>
  <c r="G20" i="20" s="1"/>
  <c r="H32" i="17"/>
  <c r="G19" i="20" s="1"/>
  <c r="F32" i="17"/>
  <c r="H16" i="17"/>
  <c r="G26" i="20" s="1"/>
  <c r="F16" i="17"/>
  <c r="I59" i="21"/>
  <c r="I57" i="21"/>
  <c r="AM2" i="16"/>
  <c r="DI2" i="16"/>
  <c r="DF2" i="16"/>
  <c r="DE2" i="16"/>
  <c r="DD2" i="16"/>
  <c r="DC2" i="16"/>
  <c r="DB2" i="16"/>
  <c r="DA2" i="16"/>
  <c r="CZ2" i="16"/>
  <c r="CY2" i="16"/>
  <c r="CX2" i="16"/>
  <c r="CW2" i="16"/>
  <c r="CV2" i="16"/>
  <c r="CU2" i="16"/>
  <c r="CT2" i="16"/>
  <c r="CS2" i="16"/>
  <c r="CR2" i="16"/>
  <c r="CQ2" i="16"/>
  <c r="CP2" i="16"/>
  <c r="CO2" i="16"/>
  <c r="CN2" i="16"/>
  <c r="CM2" i="16"/>
  <c r="CL2" i="16"/>
  <c r="CK2" i="16"/>
  <c r="CJ2" i="16"/>
  <c r="CI2" i="16"/>
  <c r="CH2" i="16"/>
  <c r="CG2" i="16"/>
  <c r="CF2" i="16"/>
  <c r="CE2" i="16"/>
  <c r="CD2" i="16"/>
  <c r="CC2" i="16"/>
  <c r="CB2" i="16"/>
  <c r="CA2" i="16"/>
  <c r="BZ2" i="16"/>
  <c r="BY2" i="16"/>
  <c r="BX2" i="16"/>
  <c r="BW2" i="16"/>
  <c r="BV2" i="16"/>
  <c r="BU2" i="16"/>
  <c r="BT2" i="16"/>
  <c r="BS2" i="16"/>
  <c r="BR2" i="16"/>
  <c r="BQ2" i="16"/>
  <c r="BP2" i="16"/>
  <c r="BN2" i="16"/>
  <c r="BM2" i="16"/>
  <c r="BL2" i="16"/>
  <c r="BK2" i="16"/>
  <c r="BJ2" i="16"/>
  <c r="S37" i="21"/>
  <c r="BF2" i="16"/>
  <c r="BE2" i="16"/>
  <c r="BD2" i="16"/>
  <c r="BC2" i="16"/>
  <c r="BB2" i="16"/>
  <c r="BA2" i="16"/>
  <c r="AZ2" i="16"/>
  <c r="AY2" i="16"/>
  <c r="AX2" i="16"/>
  <c r="AW2" i="16"/>
  <c r="AV2" i="16"/>
  <c r="AU2" i="16"/>
  <c r="AT2" i="16"/>
  <c r="AS2" i="16"/>
  <c r="AR2" i="16"/>
  <c r="AQ2" i="16"/>
  <c r="AP2" i="16"/>
  <c r="AO2" i="16"/>
  <c r="AN2" i="16"/>
  <c r="AL2" i="16"/>
  <c r="AK2" i="16"/>
  <c r="AJ2" i="16"/>
  <c r="AG2" i="16"/>
  <c r="AF2" i="16"/>
  <c r="AE2" i="16"/>
  <c r="AD2" i="16"/>
  <c r="AC2" i="16"/>
  <c r="AB2" i="16"/>
  <c r="AA2" i="16"/>
  <c r="Y2" i="16"/>
  <c r="X2" i="16"/>
  <c r="W2" i="16"/>
  <c r="V2" i="16"/>
  <c r="T2" i="16"/>
  <c r="S2" i="16"/>
  <c r="R2" i="16"/>
  <c r="Q2" i="16"/>
  <c r="P2" i="16"/>
  <c r="O2" i="16"/>
  <c r="N2" i="16"/>
  <c r="M2" i="16"/>
  <c r="L2" i="16"/>
  <c r="K2" i="16"/>
  <c r="J2" i="16"/>
  <c r="I2" i="16"/>
  <c r="G2" i="16"/>
  <c r="F2" i="16"/>
  <c r="E2" i="16"/>
  <c r="D2" i="16"/>
  <c r="C2" i="16"/>
  <c r="B2" i="16"/>
  <c r="A2" i="16"/>
  <c r="J51" i="22"/>
  <c r="F42" i="17" s="1"/>
  <c r="F46" i="17" s="1"/>
  <c r="E20" i="20" s="1"/>
  <c r="U2" i="16"/>
  <c r="J29" i="22"/>
  <c r="H43" i="18" s="1"/>
  <c r="DH2" i="16"/>
  <c r="J15" i="22"/>
  <c r="S22" i="15"/>
  <c r="S24" i="21"/>
  <c r="S23" i="21"/>
  <c r="S14" i="21"/>
  <c r="S13" i="21"/>
  <c r="B3" i="21"/>
  <c r="T2" i="21"/>
  <c r="H67" i="21" s="1"/>
  <c r="P49" i="21"/>
  <c r="S49" i="21"/>
  <c r="E50" i="20"/>
  <c r="E26" i="20"/>
  <c r="G21" i="20"/>
  <c r="G17" i="20"/>
  <c r="G16" i="20"/>
  <c r="G15" i="20"/>
  <c r="E21" i="20"/>
  <c r="E17" i="20"/>
  <c r="E16" i="20"/>
  <c r="E15" i="20"/>
  <c r="E9" i="20"/>
  <c r="A2" i="20"/>
  <c r="A1" i="20"/>
  <c r="F4" i="19"/>
  <c r="G5" i="19" s="1"/>
  <c r="I5" i="19" s="1"/>
  <c r="A2" i="19"/>
  <c r="A1" i="19"/>
  <c r="H74" i="19"/>
  <c r="H69" i="19"/>
  <c r="H65" i="19"/>
  <c r="H53" i="19"/>
  <c r="H44" i="19"/>
  <c r="H32" i="19"/>
  <c r="H25" i="19"/>
  <c r="H15" i="19"/>
  <c r="A2" i="18"/>
  <c r="F4" i="18"/>
  <c r="H5" i="18" s="1"/>
  <c r="J5" i="18" s="1"/>
  <c r="A1" i="18"/>
  <c r="I39" i="18"/>
  <c r="E19" i="20"/>
  <c r="E77" i="17"/>
  <c r="E4" i="17"/>
  <c r="F7" i="17" s="1"/>
  <c r="H7" i="17" s="1"/>
  <c r="A2" i="17"/>
  <c r="A1" i="17"/>
  <c r="U4" i="15"/>
  <c r="F37" i="15" s="1"/>
  <c r="A5" i="15"/>
  <c r="S35" i="15"/>
  <c r="A2" i="8"/>
  <c r="A2" i="1"/>
  <c r="E60" i="8"/>
  <c r="F46" i="8"/>
  <c r="A1" i="8"/>
  <c r="A1" i="1"/>
  <c r="AI2" i="16"/>
  <c r="BI2" i="16"/>
  <c r="AH2" i="16"/>
  <c r="H55" i="18" l="1"/>
  <c r="J17" i="22"/>
  <c r="F31" i="22" s="1"/>
  <c r="P16" i="21"/>
  <c r="S16" i="21" s="1"/>
  <c r="I15" i="20"/>
  <c r="G78" i="19"/>
  <c r="I21" i="20"/>
  <c r="I19" i="20"/>
  <c r="H63" i="21"/>
  <c r="J55" i="22"/>
  <c r="I62" i="21"/>
  <c r="H65" i="21"/>
  <c r="H56" i="18"/>
  <c r="S6" i="21" s="1"/>
  <c r="E18" i="15"/>
  <c r="K33" i="15"/>
  <c r="G39" i="15"/>
  <c r="G12" i="20"/>
  <c r="S28" i="21"/>
  <c r="DM2" i="16"/>
  <c r="I83" i="19"/>
  <c r="J56" i="18"/>
  <c r="DL2" i="16"/>
  <c r="I20" i="20"/>
  <c r="I17" i="20"/>
  <c r="I16" i="20"/>
  <c r="F74" i="17"/>
  <c r="G45" i="20" s="1"/>
  <c r="I45" i="20" s="1"/>
  <c r="G81" i="19" l="1"/>
  <c r="G83" i="19" s="1"/>
  <c r="F75" i="17" s="1"/>
  <c r="H79" i="19"/>
  <c r="H75" i="17"/>
  <c r="H77" i="17" s="1"/>
  <c r="F73" i="17" s="1"/>
  <c r="S30" i="21"/>
  <c r="S39" i="21" s="1"/>
  <c r="P46" i="21" s="1"/>
  <c r="S46" i="21" s="1"/>
  <c r="G31" i="20" l="1"/>
  <c r="F77" i="17"/>
  <c r="Z2" i="16"/>
  <c r="DK2" i="16" s="1"/>
  <c r="H63" i="17"/>
  <c r="H80" i="17" s="1"/>
  <c r="H24" i="17"/>
  <c r="H48" i="17" s="1"/>
  <c r="H2" i="16"/>
  <c r="DJ2" i="16" s="1"/>
  <c r="S53" i="21"/>
  <c r="S57" i="21" s="1"/>
  <c r="F57" i="17" s="1"/>
  <c r="G34" i="20" s="1"/>
  <c r="I34" i="20" s="1"/>
  <c r="G48" i="20" s="1"/>
  <c r="G18" i="20"/>
  <c r="F63" i="17" l="1"/>
  <c r="F80" i="17" s="1"/>
  <c r="S59" i="21"/>
  <c r="F21" i="17" s="1"/>
  <c r="Q62" i="21"/>
  <c r="H45" i="20" l="1"/>
  <c r="G52" i="20"/>
  <c r="F24" i="17"/>
  <c r="F48" i="17" s="1"/>
  <c r="E18" i="20"/>
  <c r="I18" i="20" s="1"/>
  <c r="Q67" i="21"/>
  <c r="Q65" i="21"/>
  <c r="H21" i="20" l="1"/>
  <c r="G24" i="20"/>
  <c r="G28" i="20" s="1"/>
  <c r="G55" i="20" s="1"/>
</calcChain>
</file>

<file path=xl/sharedStrings.xml><?xml version="1.0" encoding="utf-8"?>
<sst xmlns="http://schemas.openxmlformats.org/spreadsheetml/2006/main" count="644" uniqueCount="525">
  <si>
    <t>OCCUPATION</t>
  </si>
  <si>
    <t>1.</t>
  </si>
  <si>
    <t>2.</t>
  </si>
  <si>
    <t>3.</t>
  </si>
  <si>
    <t>4.</t>
  </si>
  <si>
    <t>5.</t>
  </si>
  <si>
    <t>6.</t>
  </si>
  <si>
    <t>7.</t>
  </si>
  <si>
    <t>8.</t>
  </si>
  <si>
    <t>9.</t>
  </si>
  <si>
    <t>10.</t>
  </si>
  <si>
    <t xml:space="preserve"> </t>
  </si>
  <si>
    <t xml:space="preserve">    A)</t>
  </si>
  <si>
    <t xml:space="preserve">    B)</t>
  </si>
  <si>
    <t xml:space="preserve">    C)</t>
  </si>
  <si>
    <t xml:space="preserve">    D)</t>
  </si>
  <si>
    <t xml:space="preserve">    E)</t>
  </si>
  <si>
    <t>Bingo</t>
  </si>
  <si>
    <t>Restaurant</t>
  </si>
  <si>
    <t xml:space="preserve">  </t>
  </si>
  <si>
    <t>PERSONNEL</t>
  </si>
  <si>
    <t>Taxes</t>
  </si>
  <si>
    <t>A.</t>
  </si>
  <si>
    <t>B.</t>
  </si>
  <si>
    <t xml:space="preserve">B. </t>
  </si>
  <si>
    <t>SIGNATURES</t>
  </si>
  <si>
    <t>Variations</t>
  </si>
  <si>
    <t>I)</t>
  </si>
  <si>
    <t>II)</t>
  </si>
  <si>
    <t>I) - II)</t>
  </si>
  <si>
    <t>A)</t>
  </si>
  <si>
    <t>a.</t>
  </si>
  <si>
    <t>B)</t>
  </si>
  <si>
    <t>b.</t>
  </si>
  <si>
    <t>c.</t>
  </si>
  <si>
    <t>x</t>
  </si>
  <si>
    <t>=</t>
  </si>
  <si>
    <t>Date :</t>
  </si>
  <si>
    <t>101-4</t>
  </si>
  <si>
    <t>151-4</t>
  </si>
  <si>
    <t>171-189</t>
  </si>
  <si>
    <t>POSTE</t>
  </si>
  <si>
    <t>ANNUAL  REPORT</t>
  </si>
  <si>
    <t>of</t>
  </si>
  <si>
    <t>THE  FABRIQUE  OF  THE  PARISH  OF</t>
  </si>
  <si>
    <t xml:space="preserve">FINANCIAL STATEMENTS </t>
  </si>
  <si>
    <r>
      <t>for the year ended December 31</t>
    </r>
    <r>
      <rPr>
        <b/>
        <vertAlign val="superscript"/>
        <sz val="11"/>
        <rFont val="Arial"/>
        <family val="2"/>
      </rPr>
      <t xml:space="preserve">st </t>
    </r>
  </si>
  <si>
    <t>adopted at the meeting of the Fabrique held on</t>
  </si>
  <si>
    <t>PHONE NUMBER</t>
  </si>
  <si>
    <t>FAX NUMBER</t>
  </si>
  <si>
    <t>E-MAIL</t>
  </si>
  <si>
    <t>WEBSITE</t>
  </si>
  <si>
    <t>Pastor / Parochial Administrator / Priest-in-Charge</t>
  </si>
  <si>
    <t>NAME</t>
  </si>
  <si>
    <t>END OF TERM</t>
  </si>
  <si>
    <t>Contact person for more information on Financial Statements</t>
  </si>
  <si>
    <t>FUNCTION AT THE PARISH</t>
  </si>
  <si>
    <t>Please Check</t>
  </si>
  <si>
    <t>VOLUNTEER</t>
  </si>
  <si>
    <t>EMPLOYEE</t>
  </si>
  <si>
    <r>
      <t xml:space="preserve">Chairperson appointed by the Archbishop </t>
    </r>
    <r>
      <rPr>
        <i/>
        <sz val="9"/>
        <color indexed="12"/>
        <rFont val="Arial"/>
        <family val="2"/>
      </rPr>
      <t>(other than the Pastor)</t>
    </r>
  </si>
  <si>
    <t>GENERAL  INFORMATION</t>
  </si>
  <si>
    <t>Number of Catholic households in the parish :</t>
  </si>
  <si>
    <t>Number of adults attending Sunday Masses (average) :</t>
  </si>
  <si>
    <r>
      <t xml:space="preserve">The primary purpose of the Organization is to administer property for the </t>
    </r>
    <r>
      <rPr>
        <i/>
        <sz val="10"/>
        <rFont val="Arial"/>
        <family val="2"/>
      </rPr>
      <t>practice of the Roman Catholic religion</t>
    </r>
    <r>
      <rPr>
        <sz val="10"/>
        <rFont val="Arial"/>
      </rPr>
      <t>.</t>
    </r>
  </si>
  <si>
    <r>
      <t xml:space="preserve">The main activities of the Organization are </t>
    </r>
    <r>
      <rPr>
        <i/>
        <sz val="10"/>
        <rFont val="Arial"/>
        <family val="2"/>
      </rPr>
      <t>worship and pastoral ministry</t>
    </r>
  </si>
  <si>
    <t>at the FEDERAL level</t>
  </si>
  <si>
    <t>at the PROVINCIAL level</t>
  </si>
  <si>
    <t>Business number (BN) :</t>
  </si>
  <si>
    <t>Registration number :</t>
  </si>
  <si>
    <t>C.S.S.T. number :</t>
  </si>
  <si>
    <t>ACCOUNTING  INFORMATION</t>
  </si>
  <si>
    <t xml:space="preserve"> - Used method : </t>
  </si>
  <si>
    <t>… Cash Accounting</t>
  </si>
  <si>
    <t>… Accrual Accounting</t>
  </si>
  <si>
    <r>
      <t xml:space="preserve">Chairperson </t>
    </r>
    <r>
      <rPr>
        <b/>
        <i/>
        <sz val="9"/>
        <rFont val="Arial"/>
        <family val="2"/>
      </rPr>
      <t>(other than the Pastor)</t>
    </r>
  </si>
  <si>
    <t>Secretary / Treasurer</t>
  </si>
  <si>
    <r>
      <t>WARDENS</t>
    </r>
    <r>
      <rPr>
        <sz val="10"/>
        <rFont val="Arial"/>
        <family val="2"/>
      </rPr>
      <t xml:space="preserve"> </t>
    </r>
    <r>
      <rPr>
        <sz val="10"/>
        <color indexed="12"/>
        <rFont val="Arial"/>
        <family val="2"/>
      </rPr>
      <t>(for the next three years)</t>
    </r>
  </si>
  <si>
    <t>Address</t>
  </si>
  <si>
    <t>Postal   Code</t>
  </si>
  <si>
    <t>Current  Occupation</t>
  </si>
  <si>
    <t>End  of  Term</t>
  </si>
  <si>
    <t>Phone  Number</t>
  </si>
  <si>
    <t>Name</t>
  </si>
  <si>
    <t>Number of hours put on annual basis</t>
  </si>
  <si>
    <t>INSURANCE</t>
  </si>
  <si>
    <t>Insurance Company :</t>
  </si>
  <si>
    <r>
      <t>FIRE</t>
    </r>
    <r>
      <rPr>
        <sz val="9"/>
        <rFont val="Arial"/>
        <family val="2"/>
      </rPr>
      <t xml:space="preserve"> :</t>
    </r>
  </si>
  <si>
    <t>Church</t>
  </si>
  <si>
    <t>Pipe Organs</t>
  </si>
  <si>
    <t>Rectory :</t>
  </si>
  <si>
    <t>Premium</t>
  </si>
  <si>
    <t>Coverage</t>
  </si>
  <si>
    <t>Expiry Date</t>
  </si>
  <si>
    <t>(dd - mm - yyyy)</t>
  </si>
  <si>
    <r>
      <t xml:space="preserve">Building </t>
    </r>
    <r>
      <rPr>
        <sz val="8"/>
        <rFont val="Arial"/>
        <family val="2"/>
      </rPr>
      <t>(including permanent fixtures)</t>
    </r>
  </si>
  <si>
    <r>
      <t xml:space="preserve">Contents </t>
    </r>
    <r>
      <rPr>
        <sz val="8"/>
        <rFont val="Arial"/>
        <family val="2"/>
      </rPr>
      <t>(moveables)</t>
    </r>
  </si>
  <si>
    <r>
      <t>BOILER &amp; MACHINERY</t>
    </r>
    <r>
      <rPr>
        <sz val="9"/>
        <rFont val="Arial"/>
        <family val="2"/>
      </rPr>
      <t xml:space="preserve"> : </t>
    </r>
    <r>
      <rPr>
        <sz val="8"/>
        <rFont val="Arial"/>
        <family val="2"/>
      </rPr>
      <t>(Furnace and equipment)</t>
    </r>
  </si>
  <si>
    <r>
      <t>LIABILITY</t>
    </r>
    <r>
      <rPr>
        <sz val="9"/>
        <rFont val="Arial"/>
        <family val="2"/>
      </rPr>
      <t xml:space="preserve"> :</t>
    </r>
  </si>
  <si>
    <t>Public</t>
  </si>
  <si>
    <t>Employer's</t>
  </si>
  <si>
    <t>Professional and directors'</t>
  </si>
  <si>
    <r>
      <t>THEFT</t>
    </r>
    <r>
      <rPr>
        <sz val="9"/>
        <rFont val="Arial"/>
        <family val="2"/>
      </rPr>
      <t xml:space="preserve"> :</t>
    </r>
  </si>
  <si>
    <t>Money and securities</t>
  </si>
  <si>
    <t>Other</t>
  </si>
  <si>
    <r>
      <t>OTHER INSURANCE</t>
    </r>
    <r>
      <rPr>
        <sz val="9"/>
        <rFont val="Arial"/>
        <family val="2"/>
      </rPr>
      <t xml:space="preserve"> :</t>
    </r>
  </si>
  <si>
    <t>MUNICIPAL  EVALUATION</t>
  </si>
  <si>
    <t>LAND :</t>
  </si>
  <si>
    <t>BUILDINGS :</t>
  </si>
  <si>
    <t>OTHER :</t>
  </si>
  <si>
    <t>Rectory</t>
  </si>
  <si>
    <t>(attach list if space is insufficient)</t>
  </si>
  <si>
    <t>SCHEDULE  OF  INVESTMENTS</t>
  </si>
  <si>
    <t>Par value</t>
  </si>
  <si>
    <t>(for Bonds only)</t>
  </si>
  <si>
    <t>Book value</t>
  </si>
  <si>
    <t>Rate</t>
  </si>
  <si>
    <t>Maturity</t>
  </si>
  <si>
    <r>
      <t>SCHEDULE  OF  LOANS</t>
    </r>
    <r>
      <rPr>
        <b/>
        <sz val="11"/>
        <rFont val="Arial"/>
        <family val="2"/>
      </rPr>
      <t xml:space="preserve"> </t>
    </r>
  </si>
  <si>
    <t>(Line of Credit, Loans or other)</t>
  </si>
  <si>
    <t>Creditor's Name</t>
  </si>
  <si>
    <t>Amount</t>
  </si>
  <si>
    <r>
      <t>Maturity</t>
    </r>
    <r>
      <rPr>
        <b/>
        <sz val="8"/>
        <rFont val="Arial"/>
        <family val="2"/>
      </rPr>
      <t xml:space="preserve"> </t>
    </r>
    <r>
      <rPr>
        <sz val="8"/>
        <rFont val="Arial"/>
        <family val="2"/>
      </rPr>
      <t>(dd - mm - yyyy)</t>
    </r>
  </si>
  <si>
    <r>
      <t xml:space="preserve">BALANCE  SHEET  </t>
    </r>
    <r>
      <rPr>
        <sz val="10"/>
        <rFont val="Arial"/>
        <family val="2"/>
      </rPr>
      <t>as at December 31</t>
    </r>
    <r>
      <rPr>
        <vertAlign val="superscript"/>
        <sz val="10"/>
        <rFont val="Arial"/>
        <family val="2"/>
      </rPr>
      <t>st</t>
    </r>
  </si>
  <si>
    <t>ASSETS</t>
  </si>
  <si>
    <t xml:space="preserve">CURRENT  </t>
  </si>
  <si>
    <t>Cash and Bank</t>
  </si>
  <si>
    <t>Mass Account</t>
  </si>
  <si>
    <t>Other Bank Accounts</t>
  </si>
  <si>
    <t>Accounts Receivable</t>
  </si>
  <si>
    <t>GST Receivable</t>
  </si>
  <si>
    <t>QST Receivable</t>
  </si>
  <si>
    <t>INVESTMENTS</t>
  </si>
  <si>
    <t>Bonds (Shares)</t>
  </si>
  <si>
    <t>Term Deposits</t>
  </si>
  <si>
    <t>Other Investments</t>
  </si>
  <si>
    <t>Other (if required)</t>
  </si>
  <si>
    <r>
      <t xml:space="preserve">FIXED ASSETS </t>
    </r>
    <r>
      <rPr>
        <sz val="9"/>
        <rFont val="Arial"/>
        <family val="2"/>
      </rPr>
      <t>(at cost)</t>
    </r>
  </si>
  <si>
    <t>Land</t>
  </si>
  <si>
    <t>Building : Rectory and other Buildings</t>
  </si>
  <si>
    <t>Building : Church</t>
  </si>
  <si>
    <t>Furniture : Church</t>
  </si>
  <si>
    <t>Furniture : Rectory and other Buildings</t>
  </si>
  <si>
    <t>Organs and Church Bells</t>
  </si>
  <si>
    <t>Maintenance Equipment</t>
  </si>
  <si>
    <r>
      <t>less</t>
    </r>
    <r>
      <rPr>
        <sz val="9"/>
        <rFont val="Arial"/>
        <family val="2"/>
      </rPr>
      <t xml:space="preserve"> : Accumulated Depreciation</t>
    </r>
  </si>
  <si>
    <t>TOTAL  ASSETS</t>
  </si>
  <si>
    <t>LIABILITIES</t>
  </si>
  <si>
    <t>CURRENT</t>
  </si>
  <si>
    <t>Loans from the "Fonds d'entraide…" - short term</t>
  </si>
  <si>
    <t>Accrued Expenses</t>
  </si>
  <si>
    <t>Masses to be Celebrated</t>
  </si>
  <si>
    <t>LONG TERM</t>
  </si>
  <si>
    <t>Loans from a Financial Institution - long term</t>
  </si>
  <si>
    <t>Loans from the "Fonds d'entraide..." - long term</t>
  </si>
  <si>
    <t>Other loans</t>
  </si>
  <si>
    <t>NET WORTH</t>
  </si>
  <si>
    <r>
      <t xml:space="preserve">Total </t>
    </r>
    <r>
      <rPr>
        <b/>
        <u/>
        <sz val="10"/>
        <rFont val="Arial"/>
        <family val="2"/>
      </rPr>
      <t>Net Worth</t>
    </r>
    <r>
      <rPr>
        <sz val="10"/>
        <rFont val="Arial"/>
        <family val="2"/>
      </rPr>
      <t xml:space="preserve"> - Balance as at December 31</t>
    </r>
    <r>
      <rPr>
        <vertAlign val="superscript"/>
        <sz val="10"/>
        <rFont val="Arial"/>
        <family val="2"/>
      </rPr>
      <t>st</t>
    </r>
    <r>
      <rPr>
        <b/>
        <u/>
        <sz val="10"/>
        <rFont val="Arial"/>
        <family val="2"/>
      </rPr>
      <t/>
    </r>
  </si>
  <si>
    <r>
      <t>Balance as of January 1</t>
    </r>
    <r>
      <rPr>
        <vertAlign val="superscript"/>
        <sz val="9"/>
        <rFont val="Arial"/>
        <family val="2"/>
      </rPr>
      <t>st</t>
    </r>
  </si>
  <si>
    <t>TOTAL  LIABILITIES  AND  NET  WORTH</t>
  </si>
  <si>
    <t>from January 1 to December 31</t>
  </si>
  <si>
    <t>REVENUES  OF  RELIGIOUS  NATURE</t>
  </si>
  <si>
    <t>Parish Collections</t>
  </si>
  <si>
    <t>Diocesan Mandatory Collections for Other Organizations</t>
  </si>
  <si>
    <t>Tithe and Annual Offering</t>
  </si>
  <si>
    <t>Announced Masses</t>
  </si>
  <si>
    <t>Marriages</t>
  </si>
  <si>
    <t>Funerals</t>
  </si>
  <si>
    <t>Vigil Lights</t>
  </si>
  <si>
    <t>Contribution for pastoral activities</t>
  </si>
  <si>
    <t>Faith Education for 0-12 years old</t>
  </si>
  <si>
    <t>Youth Ministry</t>
  </si>
  <si>
    <t>Faith Education for Adults</t>
  </si>
  <si>
    <t>Pastoral Home Care</t>
  </si>
  <si>
    <t>Social Justice</t>
  </si>
  <si>
    <t>RENTAL  REVENUES</t>
  </si>
  <si>
    <t>Board and Room from Residents and / or Clergy members</t>
  </si>
  <si>
    <t>Bazaar</t>
  </si>
  <si>
    <t>FINANCIAL  REVENUES</t>
  </si>
  <si>
    <t>Interest</t>
  </si>
  <si>
    <t>OTHER  REVENUES</t>
  </si>
  <si>
    <t>Diocesan contribution for Parish Catechetical Leaders</t>
  </si>
  <si>
    <t xml:space="preserve">or "l'Oeuvre des Vocations" </t>
  </si>
  <si>
    <t>Subsidies from "Diocesan Priesthood Guild of Montréal"</t>
  </si>
  <si>
    <r>
      <t xml:space="preserve">Reimbursement of Salaries </t>
    </r>
    <r>
      <rPr>
        <b/>
        <sz val="8"/>
        <color indexed="12"/>
        <rFont val="Arial"/>
        <family val="2"/>
      </rPr>
      <t>(Detailed Information Please)</t>
    </r>
  </si>
  <si>
    <t>Subsidies related to "Ententes gouvernementales sur les infrastructures"</t>
  </si>
  <si>
    <r>
      <t xml:space="preserve">Miscellaneous </t>
    </r>
    <r>
      <rPr>
        <b/>
        <sz val="8"/>
        <color indexed="12"/>
        <rFont val="Arial"/>
        <family val="2"/>
      </rPr>
      <t>(Itemized List Please)</t>
    </r>
  </si>
  <si>
    <t>TOTAL  REVENUES</t>
  </si>
  <si>
    <t>STATEMENT  OF  EXPENSES</t>
  </si>
  <si>
    <t>Reimbursement of salaries to Diocese or  another parish</t>
  </si>
  <si>
    <t>Continuing Formation for Personnel</t>
  </si>
  <si>
    <t>Mass Stipend for Priests</t>
  </si>
  <si>
    <t>RELIGIOUS  ACTIVITIES</t>
  </si>
  <si>
    <t>Cost for Worshipping</t>
  </si>
  <si>
    <r>
      <t>Fees for Pastoral Activities :</t>
    </r>
    <r>
      <rPr>
        <sz val="11"/>
        <rFont val="Arial"/>
        <family val="2"/>
      </rPr>
      <t/>
    </r>
  </si>
  <si>
    <t>A) Faith Education for 0-12 years old</t>
  </si>
  <si>
    <t>B) Youth Ministry</t>
  </si>
  <si>
    <t>C) Faith Education for Adults</t>
  </si>
  <si>
    <t>D) Pastoral Home Care</t>
  </si>
  <si>
    <t>E) Social Justice</t>
  </si>
  <si>
    <t>ADMINISTRATIVE  FEES</t>
  </si>
  <si>
    <t>Office supplies and equipment</t>
  </si>
  <si>
    <t>Telephone and Internet</t>
  </si>
  <si>
    <t>BUILDINGS</t>
  </si>
  <si>
    <t>Electricity</t>
  </si>
  <si>
    <t>Heating</t>
  </si>
  <si>
    <t xml:space="preserve">   - financed partly by Governmental Programs</t>
  </si>
  <si>
    <t xml:space="preserve">   - financed totally by the Parish</t>
  </si>
  <si>
    <t>Insurance - Fire, Theft, Liability</t>
  </si>
  <si>
    <t>Rectory and other buildings</t>
  </si>
  <si>
    <t>FINANCIAL  EXPENSES</t>
  </si>
  <si>
    <t>Interest paid</t>
  </si>
  <si>
    <t>DIOCESAN  CONTRIBUTION</t>
  </si>
  <si>
    <t>Reimbursement of Diocesan Mandatory Collections</t>
  </si>
  <si>
    <t>Chancery fees</t>
  </si>
  <si>
    <t>Other reimbursements</t>
  </si>
  <si>
    <t>OTHER</t>
  </si>
  <si>
    <t>TOTAL  EXPENSES</t>
  </si>
  <si>
    <t xml:space="preserve">Rate : </t>
  </si>
  <si>
    <r>
      <t xml:space="preserve">Occasional Ministry </t>
    </r>
    <r>
      <rPr>
        <sz val="8"/>
        <rFont val="Arial"/>
        <family val="2"/>
      </rPr>
      <t>(including speakers, retreat leaders, …)</t>
    </r>
  </si>
  <si>
    <r>
      <t>REIMBURSEMENTS</t>
    </r>
    <r>
      <rPr>
        <sz val="9"/>
        <rFont val="Arial"/>
        <family val="2"/>
      </rPr>
      <t xml:space="preserve"> </t>
    </r>
    <r>
      <rPr>
        <sz val="8"/>
        <rFont val="Arial"/>
        <family val="2"/>
      </rPr>
      <t>(other than salaries)</t>
    </r>
  </si>
  <si>
    <r>
      <t xml:space="preserve">Bank charges </t>
    </r>
    <r>
      <rPr>
        <sz val="8"/>
        <rFont val="Arial"/>
        <family val="2"/>
      </rPr>
      <t>(including cost for ordered cheques)</t>
    </r>
  </si>
  <si>
    <r>
      <t xml:space="preserve">Maintenance </t>
    </r>
    <r>
      <rPr>
        <sz val="8"/>
        <rFont val="Arial"/>
        <family val="2"/>
      </rPr>
      <t>(including minor repairs)</t>
    </r>
  </si>
  <si>
    <r>
      <t xml:space="preserve">Room </t>
    </r>
    <r>
      <rPr>
        <sz val="8"/>
        <rFont val="Arial"/>
        <family val="2"/>
      </rPr>
      <t>(lodging)</t>
    </r>
  </si>
  <si>
    <r>
      <t xml:space="preserve">Board </t>
    </r>
    <r>
      <rPr>
        <sz val="8"/>
        <rFont val="Arial"/>
        <family val="2"/>
      </rPr>
      <t>(food)</t>
    </r>
  </si>
  <si>
    <r>
      <t xml:space="preserve">Honorariums </t>
    </r>
    <r>
      <rPr>
        <sz val="8"/>
        <rFont val="Arial"/>
        <family val="2"/>
      </rPr>
      <t>(for Professionnals)</t>
    </r>
  </si>
  <si>
    <t>If you wish, you can fill out this section for personnal verification</t>
  </si>
  <si>
    <t>STATEMENT of VERIFICATION for the VARIATIONS of CASHFLOW</t>
  </si>
  <si>
    <t>OTHER  CASH  INFLOW</t>
  </si>
  <si>
    <t>Bonds / Term Deposits / Investments</t>
  </si>
  <si>
    <t>Fixed Assets</t>
  </si>
  <si>
    <t>Other Receipts</t>
  </si>
  <si>
    <t>TOTAL  VARIATION  of  CASH  INFLOW</t>
  </si>
  <si>
    <t>BALANCE of CASH and BANK as of JANUARY 1</t>
  </si>
  <si>
    <t>Previous Year</t>
  </si>
  <si>
    <t>Current Year</t>
  </si>
  <si>
    <t>OTHER  CASH  OUTFLOW</t>
  </si>
  <si>
    <t>Loans from a Financial Institution - short term</t>
  </si>
  <si>
    <t>Loans from "Fonds d'entraide…" - short term</t>
  </si>
  <si>
    <t>Loans from "Fonds d'entraide…" - long term</t>
  </si>
  <si>
    <t>Other Disbursements</t>
  </si>
  <si>
    <t>Other Loans</t>
  </si>
  <si>
    <t>TOTAL  VARIATION of  CASH  OUTFLOW</t>
  </si>
  <si>
    <t>BALANCE of CASH and BANK as at DECEMBER 31</t>
  </si>
  <si>
    <t xml:space="preserve">     VERIFICATION  (The result should equal to ZERO)</t>
  </si>
  <si>
    <t>Year</t>
  </si>
  <si>
    <r>
      <t xml:space="preserve">Reimbursement of Collections </t>
    </r>
    <r>
      <rPr>
        <sz val="8"/>
        <rFont val="Arial"/>
        <family val="2"/>
      </rPr>
      <t>(if included in Revenues)</t>
    </r>
  </si>
  <si>
    <t>Miscellaneous</t>
  </si>
  <si>
    <t>CEMETERY  FUNDS</t>
  </si>
  <si>
    <r>
      <t xml:space="preserve">Gross Revenues </t>
    </r>
    <r>
      <rPr>
        <sz val="8"/>
        <rFont val="Arial"/>
        <family val="2"/>
      </rPr>
      <t>(if not included in General Funds)</t>
    </r>
  </si>
  <si>
    <t>CALCULATION  OF  THE  DIOCESAN  CONTRIBUTION</t>
  </si>
  <si>
    <t>COORDINATES</t>
  </si>
  <si>
    <t>- Name of Accounting software :</t>
  </si>
  <si>
    <t>- Accounting - Manual method :</t>
  </si>
  <si>
    <t xml:space="preserve">   … Fully</t>
  </si>
  <si>
    <t xml:space="preserve">   … Partial</t>
  </si>
  <si>
    <r>
      <t xml:space="preserve">PERSONNEL </t>
    </r>
    <r>
      <rPr>
        <sz val="9"/>
        <color indexed="12"/>
        <rFont val="Arial"/>
        <family val="2"/>
      </rPr>
      <t xml:space="preserve">(employee(s) working full time, part time or occasionaly) </t>
    </r>
    <r>
      <rPr>
        <sz val="8"/>
        <color indexed="10"/>
        <rFont val="Arial"/>
        <family val="2"/>
      </rPr>
      <t>*Attach a list if space is insufficient*</t>
    </r>
  </si>
  <si>
    <r>
      <t xml:space="preserve">Loans from a Financial Institution </t>
    </r>
    <r>
      <rPr>
        <sz val="8"/>
        <rFont val="Arial"/>
        <family val="2"/>
      </rPr>
      <t>(including Line of credit)</t>
    </r>
  </si>
  <si>
    <r>
      <t xml:space="preserve">Other Revenues of Religious Nature </t>
    </r>
    <r>
      <rPr>
        <sz val="9"/>
        <rFont val="Arial"/>
        <family val="2"/>
      </rPr>
      <t>(Certificates, "Living in Christ", ...)</t>
    </r>
  </si>
  <si>
    <r>
      <t xml:space="preserve">Short term Rentals </t>
    </r>
    <r>
      <rPr>
        <sz val="9"/>
        <rFont val="Arial"/>
        <family val="2"/>
      </rPr>
      <t>(Halls, Parking lot, ...)</t>
    </r>
  </si>
  <si>
    <r>
      <t xml:space="preserve">Long term Rentals </t>
    </r>
    <r>
      <rPr>
        <sz val="9"/>
        <rFont val="Arial"/>
        <family val="2"/>
      </rPr>
      <t>(Rectory, Church, Basement, ...)</t>
    </r>
  </si>
  <si>
    <t xml:space="preserve">STATEMENT  OF  REVENUES </t>
  </si>
  <si>
    <r>
      <t xml:space="preserve">Gross Salaries </t>
    </r>
    <r>
      <rPr>
        <b/>
        <sz val="8"/>
        <color indexed="12"/>
        <rFont val="Arial"/>
        <family val="2"/>
      </rPr>
      <t>(Attach Detailed Information Please)</t>
    </r>
  </si>
  <si>
    <r>
      <t xml:space="preserve">Fringe Benefits - Employer's Contribution </t>
    </r>
    <r>
      <rPr>
        <b/>
        <sz val="8"/>
        <color indexed="12"/>
        <rFont val="Arial"/>
        <family val="2"/>
      </rPr>
      <t>(Attach Detailed Information)</t>
    </r>
  </si>
  <si>
    <r>
      <t xml:space="preserve">Maintenance </t>
    </r>
    <r>
      <rPr>
        <sz val="8"/>
        <rFont val="Arial"/>
        <family val="2"/>
      </rPr>
      <t xml:space="preserve">(including minor repairs and </t>
    </r>
    <r>
      <rPr>
        <b/>
        <u/>
        <sz val="8"/>
        <color indexed="10"/>
        <rFont val="Arial"/>
        <family val="2"/>
      </rPr>
      <t>rental fees</t>
    </r>
    <r>
      <rPr>
        <sz val="8"/>
        <rFont val="Arial"/>
        <family val="2"/>
      </rPr>
      <t>)</t>
    </r>
  </si>
  <si>
    <r>
      <t>Less</t>
    </r>
    <r>
      <rPr>
        <b/>
        <sz val="10"/>
        <color indexed="10"/>
        <rFont val="Arial"/>
        <family val="2"/>
      </rPr>
      <t xml:space="preserve"> </t>
    </r>
    <r>
      <rPr>
        <sz val="10"/>
        <rFont val="Arial"/>
        <family val="2"/>
      </rPr>
      <t xml:space="preserve"> </t>
    </r>
    <r>
      <rPr>
        <b/>
        <sz val="10"/>
        <rFont val="Arial"/>
        <family val="2"/>
      </rPr>
      <t>EXEMPTIONS  for :</t>
    </r>
  </si>
  <si>
    <r>
      <t>Less</t>
    </r>
    <r>
      <rPr>
        <sz val="10"/>
        <rFont val="Arial"/>
      </rPr>
      <t xml:space="preserve"> Expenses </t>
    </r>
    <r>
      <rPr>
        <sz val="8"/>
        <rFont val="Arial"/>
        <family val="2"/>
      </rPr>
      <t>(not including Diocesan Contribution)</t>
    </r>
  </si>
  <si>
    <t>(Please specify)</t>
  </si>
  <si>
    <t>Assessable Amount from CEMETERY  FUNDS</t>
  </si>
  <si>
    <r>
      <t>TOTAL  AMOUNT  OF  ASSESSABLE  REVENUES (</t>
    </r>
    <r>
      <rPr>
        <sz val="5"/>
        <rFont val="Arial"/>
        <family val="2"/>
      </rPr>
      <t xml:space="preserve"> </t>
    </r>
    <r>
      <rPr>
        <b/>
        <sz val="11"/>
        <color indexed="12"/>
        <rFont val="Arial"/>
        <family val="2"/>
      </rPr>
      <t>a</t>
    </r>
    <r>
      <rPr>
        <sz val="5"/>
        <color indexed="12"/>
        <rFont val="Arial"/>
        <family val="2"/>
      </rPr>
      <t xml:space="preserve"> </t>
    </r>
    <r>
      <rPr>
        <b/>
        <sz val="10"/>
        <rFont val="Arial"/>
        <family val="2"/>
      </rPr>
      <t>+</t>
    </r>
    <r>
      <rPr>
        <sz val="5"/>
        <rFont val="Arial"/>
        <family val="2"/>
      </rPr>
      <t xml:space="preserve"> </t>
    </r>
    <r>
      <rPr>
        <b/>
        <sz val="11"/>
        <color indexed="12"/>
        <rFont val="Arial"/>
        <family val="2"/>
      </rPr>
      <t>b</t>
    </r>
    <r>
      <rPr>
        <sz val="5"/>
        <color indexed="12"/>
        <rFont val="Arial"/>
        <family val="2"/>
      </rPr>
      <t xml:space="preserve"> </t>
    </r>
    <r>
      <rPr>
        <b/>
        <sz val="10"/>
        <rFont val="Arial"/>
        <family val="2"/>
      </rPr>
      <t>)</t>
    </r>
  </si>
  <si>
    <t>Data  from                         ANNUAL  REPORT</t>
  </si>
  <si>
    <r>
      <t>ò</t>
    </r>
    <r>
      <rPr>
        <sz val="7"/>
        <color indexed="10"/>
        <rFont val="Arial"/>
        <family val="2"/>
      </rPr>
      <t xml:space="preserve">  </t>
    </r>
    <r>
      <rPr>
        <b/>
        <sz val="7"/>
        <color indexed="10"/>
        <rFont val="Arial"/>
        <family val="2"/>
      </rPr>
      <t xml:space="preserve">Enter the amount </t>
    </r>
    <r>
      <rPr>
        <sz val="7"/>
        <color indexed="10"/>
        <rFont val="Arial"/>
        <family val="2"/>
      </rPr>
      <t xml:space="preserve"> </t>
    </r>
    <r>
      <rPr>
        <sz val="10"/>
        <color indexed="10"/>
        <rFont val="Wingdings"/>
        <charset val="2"/>
      </rPr>
      <t>ò</t>
    </r>
  </si>
  <si>
    <r>
      <t xml:space="preserve">  </t>
    </r>
    <r>
      <rPr>
        <sz val="9"/>
        <rFont val="Arial"/>
        <family val="2"/>
      </rPr>
      <t>@</t>
    </r>
  </si>
  <si>
    <r>
      <t xml:space="preserve">  </t>
    </r>
    <r>
      <rPr>
        <sz val="8"/>
        <rFont val="Arial"/>
        <family val="2"/>
      </rPr>
      <t>@</t>
    </r>
  </si>
  <si>
    <r>
      <t xml:space="preserve"> </t>
    </r>
    <r>
      <rPr>
        <sz val="9"/>
        <rFont val="Arial"/>
        <family val="2"/>
      </rPr>
      <t>@</t>
    </r>
  </si>
  <si>
    <r>
      <t xml:space="preserve">Name  &amp;                                 E-mail </t>
    </r>
    <r>
      <rPr>
        <sz val="10"/>
        <rFont val="Arial"/>
        <family val="2"/>
      </rPr>
      <t>(</t>
    </r>
    <r>
      <rPr>
        <sz val="10"/>
        <rFont val="Arial"/>
        <family val="2"/>
      </rPr>
      <t>@)</t>
    </r>
  </si>
  <si>
    <t>Annual Gross Salary (average)</t>
  </si>
  <si>
    <t>Function or task description</t>
  </si>
  <si>
    <t>Registration number for Income Tax purposes :</t>
  </si>
  <si>
    <t>Account number for                GST reimbursement :</t>
  </si>
  <si>
    <t>Account number for   QST reimbursement :</t>
  </si>
  <si>
    <t>Fabrique or Mission :</t>
  </si>
  <si>
    <t>Major Repairs ($10,000 and more)</t>
  </si>
  <si>
    <r>
      <t xml:space="preserve">Other </t>
    </r>
    <r>
      <rPr>
        <b/>
        <sz val="8"/>
        <color indexed="60"/>
        <rFont val="Arial"/>
        <family val="2"/>
      </rPr>
      <t>(Please specify)</t>
    </r>
  </si>
  <si>
    <t>(if YES, Please Check)</t>
  </si>
  <si>
    <t>P.S. :</t>
  </si>
  <si>
    <t>Pastor's Signature :</t>
  </si>
  <si>
    <r>
      <t>please explain</t>
    </r>
    <r>
      <rPr>
        <sz val="10"/>
        <rFont val="Arial"/>
        <family val="2"/>
      </rPr>
      <t xml:space="preserve"> :</t>
    </r>
  </si>
  <si>
    <r>
      <t>, the monies for  "</t>
    </r>
    <r>
      <rPr>
        <u/>
        <sz val="10"/>
        <rFont val="Arial"/>
        <family val="2"/>
      </rPr>
      <t>MASSES TO BE CELEBRATED"</t>
    </r>
    <r>
      <rPr>
        <sz val="10"/>
        <rFont val="Arial"/>
        <family val="2"/>
      </rPr>
      <t xml:space="preserve"> </t>
    </r>
    <r>
      <rPr>
        <sz val="11"/>
        <rFont val="Arial"/>
        <family val="2"/>
      </rPr>
      <t>are insufficient,</t>
    </r>
  </si>
  <si>
    <t>If, on December 31,</t>
  </si>
  <si>
    <t>C)</t>
  </si>
  <si>
    <r>
      <t xml:space="preserve">, the balance of </t>
    </r>
    <r>
      <rPr>
        <u/>
        <sz val="11"/>
        <rFont val="Arial"/>
        <family val="2"/>
      </rPr>
      <t>pre-arranged funerals</t>
    </r>
    <r>
      <rPr>
        <sz val="11"/>
        <rFont val="Arial"/>
        <family val="2"/>
      </rPr>
      <t xml:space="preserve"> was :</t>
    </r>
  </si>
  <si>
    <r>
      <t xml:space="preserve">On </t>
    </r>
    <r>
      <rPr>
        <sz val="10"/>
        <rFont val="Arial"/>
        <family val="2"/>
      </rPr>
      <t>December 31,</t>
    </r>
  </si>
  <si>
    <t>Number of masses :</t>
  </si>
  <si>
    <r>
      <t xml:space="preserve">, how many </t>
    </r>
    <r>
      <rPr>
        <sz val="9"/>
        <rFont val="Arial"/>
        <family val="2"/>
      </rPr>
      <t>"</t>
    </r>
    <r>
      <rPr>
        <u/>
        <sz val="9"/>
        <rFont val="Arial"/>
        <family val="2"/>
      </rPr>
      <t>MASSES TO BE CELEBRATED</t>
    </r>
    <r>
      <rPr>
        <sz val="9"/>
        <rFont val="Arial"/>
        <family val="2"/>
      </rPr>
      <t>"</t>
    </r>
    <r>
      <rPr>
        <sz val="11"/>
        <rFont val="Arial"/>
        <family val="2"/>
      </rPr>
      <t xml:space="preserve"> are there ?</t>
    </r>
  </si>
  <si>
    <r>
      <t xml:space="preserve">Based on your inventory of </t>
    </r>
    <r>
      <rPr>
        <sz val="10"/>
        <rFont val="Arial"/>
        <family val="2"/>
      </rPr>
      <t>December 31,</t>
    </r>
  </si>
  <si>
    <t xml:space="preserve">  Please indicate how often :</t>
  </si>
  <si>
    <t>More than once a year</t>
  </si>
  <si>
    <t>b)</t>
  </si>
  <si>
    <t>Once a year</t>
  </si>
  <si>
    <t>a)</t>
  </si>
  <si>
    <t>(please check)</t>
  </si>
  <si>
    <r>
      <t xml:space="preserve">How often do you take an inventory of </t>
    </r>
    <r>
      <rPr>
        <u/>
        <sz val="10.5"/>
        <rFont val="Arial"/>
        <family val="2"/>
      </rPr>
      <t>Announced Masses</t>
    </r>
    <r>
      <rPr>
        <sz val="10.5"/>
        <rFont val="Arial"/>
        <family val="2"/>
      </rPr>
      <t xml:space="preserve"> </t>
    </r>
    <r>
      <rPr>
        <sz val="9"/>
        <rFont val="Arial"/>
        <family val="2"/>
      </rPr>
      <t>(Masses registered in the Parish Mass Book)</t>
    </r>
    <r>
      <rPr>
        <sz val="10.5"/>
        <rFont val="Arial"/>
        <family val="2"/>
      </rPr>
      <t xml:space="preserve"> ? :</t>
    </r>
  </si>
  <si>
    <t>(If this is not the case, there should be one.)</t>
  </si>
  <si>
    <t>NO</t>
  </si>
  <si>
    <t>YES</t>
  </si>
  <si>
    <r>
      <t>In the case of use of the current bank account of the Fabrique, is there a journal or record indicating the liability for the amount equivalent to the number of  "</t>
    </r>
    <r>
      <rPr>
        <u/>
        <sz val="11"/>
        <rFont val="Arial"/>
        <family val="2"/>
      </rPr>
      <t>MASSES TO BE CELEBRATED</t>
    </r>
    <r>
      <rPr>
        <sz val="11"/>
        <rFont val="Arial"/>
        <family val="2"/>
      </rPr>
      <t>" in the future ?</t>
    </r>
  </si>
  <si>
    <t>TOTAL :</t>
  </si>
  <si>
    <r>
      <t>plus</t>
    </r>
    <r>
      <rPr>
        <sz val="11"/>
        <rFont val="Arial"/>
        <family val="2"/>
      </rPr>
      <t xml:space="preserve"> the amount of </t>
    </r>
    <r>
      <rPr>
        <u/>
        <sz val="11"/>
        <rFont val="Arial"/>
        <family val="2"/>
      </rPr>
      <t>investments</t>
    </r>
    <r>
      <rPr>
        <sz val="11"/>
        <rFont val="Arial"/>
        <family val="2"/>
      </rPr>
      <t xml:space="preserve"> </t>
    </r>
    <r>
      <rPr>
        <sz val="10"/>
        <rFont val="Arial"/>
        <family val="2"/>
      </rPr>
      <t>(GIC, etc.)</t>
    </r>
    <r>
      <rPr>
        <sz val="11"/>
        <rFont val="Arial"/>
        <family val="2"/>
      </rPr>
      <t xml:space="preserve"> if any :</t>
    </r>
  </si>
  <si>
    <r>
      <t xml:space="preserve">, in the </t>
    </r>
    <r>
      <rPr>
        <u/>
        <sz val="11"/>
        <rFont val="Arial"/>
        <family val="2"/>
      </rPr>
      <t>special bank account</t>
    </r>
    <r>
      <rPr>
        <sz val="11"/>
        <rFont val="Arial"/>
        <family val="2"/>
      </rPr>
      <t>, the balance was :</t>
    </r>
  </si>
  <si>
    <r>
      <t xml:space="preserve">On </t>
    </r>
    <r>
      <rPr>
        <sz val="10.5"/>
        <rFont val="Arial"/>
        <family val="2"/>
      </rPr>
      <t>December</t>
    </r>
    <r>
      <rPr>
        <sz val="10"/>
        <rFont val="Arial"/>
        <family val="2"/>
      </rPr>
      <t xml:space="preserve"> 31,</t>
    </r>
  </si>
  <si>
    <r>
      <t>the exact name identifying this account</t>
    </r>
    <r>
      <rPr>
        <sz val="8"/>
        <rFont val="Arial"/>
        <family val="2"/>
      </rPr>
      <t xml:space="preserve"> </t>
    </r>
    <r>
      <rPr>
        <sz val="11"/>
        <rFont val="Arial"/>
        <family val="2"/>
      </rPr>
      <t>:</t>
    </r>
  </si>
  <si>
    <t>the account number :</t>
  </si>
  <si>
    <r>
      <t xml:space="preserve">In the case of a </t>
    </r>
    <r>
      <rPr>
        <u/>
        <sz val="11"/>
        <rFont val="Arial"/>
        <family val="2"/>
      </rPr>
      <t>special bank account</t>
    </r>
    <r>
      <rPr>
        <sz val="11"/>
        <rFont val="Arial"/>
        <family val="2"/>
      </rPr>
      <t xml:space="preserve"> </t>
    </r>
    <r>
      <rPr>
        <sz val="10"/>
        <rFont val="Arial"/>
        <family val="2"/>
      </rPr>
      <t>(other that the current bank account of the Fabrique)</t>
    </r>
    <r>
      <rPr>
        <sz val="11"/>
        <rFont val="Arial"/>
        <family val="2"/>
      </rPr>
      <t>, please indicate</t>
    </r>
  </si>
  <si>
    <t xml:space="preserve">In the current bank account of the Fabrique </t>
  </si>
  <si>
    <t>In a special bank account</t>
  </si>
  <si>
    <r>
      <t>Monies received for  "</t>
    </r>
    <r>
      <rPr>
        <u/>
        <sz val="10"/>
        <rFont val="Arial"/>
        <family val="2"/>
      </rPr>
      <t>MASSES TO BE CELEBRATED</t>
    </r>
    <r>
      <rPr>
        <sz val="10"/>
        <rFont val="Arial"/>
        <family val="2"/>
      </rPr>
      <t>"</t>
    </r>
    <r>
      <rPr>
        <sz val="11"/>
        <rFont val="Arial"/>
        <family val="2"/>
      </rPr>
      <t xml:space="preserve"> are deposited :</t>
    </r>
  </si>
  <si>
    <t>Year :</t>
  </si>
  <si>
    <t>Fabrique of the Parish of :</t>
  </si>
  <si>
    <t>REPORT  of  MASSES  TO  BE  CELEBRATED</t>
  </si>
  <si>
    <t>Caisse et banque</t>
  </si>
  <si>
    <t>Compte de messes</t>
  </si>
  <si>
    <t>Autres comptes de banques</t>
  </si>
  <si>
    <t>Comptes à recevoir</t>
  </si>
  <si>
    <t>TPS à recevoir</t>
  </si>
  <si>
    <t>TVQ à recevoir</t>
  </si>
  <si>
    <t>Autres (spécifier)</t>
  </si>
  <si>
    <t>Obligations</t>
  </si>
  <si>
    <t>Certificats de dépôts</t>
  </si>
  <si>
    <t>Autres placements</t>
  </si>
  <si>
    <t>Autres (si requis)</t>
  </si>
  <si>
    <t>Terrain</t>
  </si>
  <si>
    <t>Bâtiments :  Église</t>
  </si>
  <si>
    <t>Bâtiment : Presbytère et autres</t>
  </si>
  <si>
    <t>Ameublement :  Église</t>
  </si>
  <si>
    <t>Ammeublement :  Presbytère  et autres immeubles</t>
  </si>
  <si>
    <t>Orgues et cloches</t>
  </si>
  <si>
    <t>Outillage d'entretien</t>
  </si>
  <si>
    <t>Autres</t>
  </si>
  <si>
    <t>moins : Amortissement cumulé</t>
  </si>
  <si>
    <t>Emprunt d'une institution financière (incluant mar</t>
  </si>
  <si>
    <t>Emprunts du Fonds d'entraide... - court terme</t>
  </si>
  <si>
    <t>Comptes à payer</t>
  </si>
  <si>
    <t>Frais courus</t>
  </si>
  <si>
    <t>Messes à célébrer</t>
  </si>
  <si>
    <t>Autres emprunts CT (spécifier)</t>
  </si>
  <si>
    <t>Emprunt d'une institution financière - long terme</t>
  </si>
  <si>
    <t>Emprunts du Fonds d'entraide... - long terme</t>
  </si>
  <si>
    <t>Autres emprunts LT</t>
  </si>
  <si>
    <t>Balance 1er janvier</t>
  </si>
  <si>
    <t>Quêtes pour la paroisse</t>
  </si>
  <si>
    <t>Quêtes commandées par le diocèse pour d'autres org</t>
  </si>
  <si>
    <t>Dîme et Offrande annuelle</t>
  </si>
  <si>
    <t>Messes annoncées</t>
  </si>
  <si>
    <t>Mariages</t>
  </si>
  <si>
    <t>Funérailles</t>
  </si>
  <si>
    <t>Luminaires</t>
  </si>
  <si>
    <t>Contributions Éducation à la foi des 0-12 ans</t>
  </si>
  <si>
    <t>Contributions Pastorale jeunesse</t>
  </si>
  <si>
    <t>Contributions Éducation à la foi des adultes</t>
  </si>
  <si>
    <t>Contributions Pastorale de la santé</t>
  </si>
  <si>
    <t>Contributions Pastorale sociale</t>
  </si>
  <si>
    <t>Autres revenus de nature religieuse (Prions...)</t>
  </si>
  <si>
    <t>Locations à court terme (salles ...)</t>
  </si>
  <si>
    <t>Locations à long terme (presbytère, église...)</t>
  </si>
  <si>
    <t>Pension et logement de résidents et/ou clergé</t>
  </si>
  <si>
    <t>Autres (revenus)</t>
  </si>
  <si>
    <t>Intérêts perçus</t>
  </si>
  <si>
    <t>Cimetière (contribution au Fonds Général)</t>
  </si>
  <si>
    <t>Revenus des petits cimetières</t>
  </si>
  <si>
    <t>Subventions gouvernementales reliées aux salaires</t>
  </si>
  <si>
    <t>Contribution du diocèse pour les R.S.E. / agp</t>
  </si>
  <si>
    <t>Subv salaires Oeuvre Voc. Diocesan Priesthood Mont</t>
  </si>
  <si>
    <t>Remboursement de salaire (joindre le détail)</t>
  </si>
  <si>
    <t>Remb de salaire par le cimetière (joindre details)</t>
  </si>
  <si>
    <t>Subv gouv: Fondation du patrimoine religieux du QC</t>
  </si>
  <si>
    <t>Divers (annexer une liste)</t>
  </si>
  <si>
    <t>Salaires bruts (joindre le détail)</t>
  </si>
  <si>
    <t>Remboursement salaires au diocèse ou paroisses</t>
  </si>
  <si>
    <t>Avantages sociaux - part employeur (détail)</t>
  </si>
  <si>
    <t>Formation continue du personnel</t>
  </si>
  <si>
    <t>Ministère occasionnel (conférencier, prédicateur)</t>
  </si>
  <si>
    <t>Offrandes de messe aux prêtres</t>
  </si>
  <si>
    <t>Nourriture</t>
  </si>
  <si>
    <t>Logement</t>
  </si>
  <si>
    <t>Frais pour le culte</t>
  </si>
  <si>
    <t>Frais reliés Éducation à la foi des 0-12 ans</t>
  </si>
  <si>
    <t>Frais reliés aux activités en pastorale jeunnesse</t>
  </si>
  <si>
    <t>Frais reliés Éducation à la foi des adultes</t>
  </si>
  <si>
    <t>Frais reliés Pastorale de la santé</t>
  </si>
  <si>
    <t>Frais reliés Pastorale sociale</t>
  </si>
  <si>
    <t>Cierges</t>
  </si>
  <si>
    <t>Fourniture de bureau</t>
  </si>
  <si>
    <t>Téléphone et internet</t>
  </si>
  <si>
    <t>Honoraires professionnels</t>
  </si>
  <si>
    <t>Entretien (inclue réparations mineures et loyer)</t>
  </si>
  <si>
    <t>Électricité</t>
  </si>
  <si>
    <t>Chauffage</t>
  </si>
  <si>
    <t>Rep majeures (+10,000) en partie financées gouv</t>
  </si>
  <si>
    <t>Rep majeures (+10,000) financées par paroisse</t>
  </si>
  <si>
    <t>Assurances feu, vol et responsabilité</t>
  </si>
  <si>
    <t>Annexe, entretien, incluant réparations mineures</t>
  </si>
  <si>
    <t>Annexes électricité</t>
  </si>
  <si>
    <t>Annexes chauffage</t>
  </si>
  <si>
    <t>Annexes réparations majeures</t>
  </si>
  <si>
    <t>Annexes, assurances feu, vol et responsabilité</t>
  </si>
  <si>
    <t>Annexes taxes</t>
  </si>
  <si>
    <t>Dépenses intérêtes payés</t>
  </si>
  <si>
    <t>Dépenses frais bancaires</t>
  </si>
  <si>
    <t>Contribution au diocèse et aux oeuvres diocésaines</t>
  </si>
  <si>
    <t>Quêtes commandées par le diocèse pour d'autres</t>
  </si>
  <si>
    <t>Frais de chancellerie</t>
  </si>
  <si>
    <t>Dépenses autres remboursements</t>
  </si>
  <si>
    <t>Dépenses cimetière</t>
  </si>
  <si>
    <t>Dépenses divers</t>
  </si>
  <si>
    <t>Somme actifs</t>
  </si>
  <si>
    <t>Somme passifs</t>
  </si>
  <si>
    <t>Sommes revenus</t>
  </si>
  <si>
    <t>Sommes dépenses</t>
  </si>
  <si>
    <r>
      <t xml:space="preserve">Excess or (Deficit) of the Financial Year </t>
    </r>
    <r>
      <rPr>
        <sz val="9"/>
        <color indexed="48"/>
        <rFont val="Arial"/>
        <family val="2"/>
      </rPr>
      <t>(</t>
    </r>
    <r>
      <rPr>
        <b/>
        <sz val="9"/>
        <color indexed="48"/>
        <rFont val="Arial"/>
        <family val="2"/>
      </rPr>
      <t>A</t>
    </r>
    <r>
      <rPr>
        <sz val="9"/>
        <color indexed="48"/>
        <rFont val="Arial"/>
        <family val="2"/>
      </rPr>
      <t xml:space="preserve"> minus </t>
    </r>
    <r>
      <rPr>
        <b/>
        <sz val="9"/>
        <color indexed="48"/>
        <rFont val="Arial"/>
        <family val="2"/>
      </rPr>
      <t>B</t>
    </r>
    <r>
      <rPr>
        <sz val="9"/>
        <color indexed="48"/>
        <rFont val="Arial"/>
        <family val="2"/>
      </rPr>
      <t>)</t>
    </r>
  </si>
  <si>
    <t>Donations</t>
  </si>
  <si>
    <t>Gain on disposal of assets</t>
  </si>
  <si>
    <r>
      <t>Cash and Bank - Dedicated donations</t>
    </r>
    <r>
      <rPr>
        <sz val="9"/>
        <color indexed="12"/>
        <rFont val="Arial"/>
        <family val="2"/>
      </rPr>
      <t xml:space="preserve"> </t>
    </r>
    <r>
      <rPr>
        <b/>
        <sz val="9"/>
        <color indexed="12"/>
        <rFont val="Arial"/>
        <family val="2"/>
      </rPr>
      <t>(as per summary sheet)</t>
    </r>
  </si>
  <si>
    <r>
      <t>Assets - Dedicated donations</t>
    </r>
    <r>
      <rPr>
        <b/>
        <sz val="9"/>
        <color indexed="12"/>
        <rFont val="Arial"/>
        <family val="2"/>
      </rPr>
      <t xml:space="preserve"> (as per summary sheet)</t>
    </r>
  </si>
  <si>
    <r>
      <t>Net worth - Dedicated donations</t>
    </r>
    <r>
      <rPr>
        <b/>
        <sz val="9"/>
        <color indexed="12"/>
        <rFont val="Arial"/>
        <family val="2"/>
      </rPr>
      <t xml:space="preserve"> (as per summary sheet)</t>
    </r>
  </si>
  <si>
    <r>
      <t>REVENUES  FROM  ACTIVITIES</t>
    </r>
    <r>
      <rPr>
        <b/>
        <sz val="10"/>
        <color indexed="12"/>
        <rFont val="Arial"/>
        <family val="2"/>
      </rPr>
      <t xml:space="preserve"> </t>
    </r>
    <r>
      <rPr>
        <b/>
        <sz val="8"/>
        <color indexed="12"/>
        <rFont val="Arial"/>
        <family val="2"/>
      </rPr>
      <t>(Gross - before deduction of expenses)</t>
    </r>
  </si>
  <si>
    <r>
      <t>Dedicated donations</t>
    </r>
    <r>
      <rPr>
        <b/>
        <sz val="8"/>
        <color indexed="12"/>
        <rFont val="Arial"/>
        <family val="2"/>
      </rPr>
      <t xml:space="preserve"> (as per summary sheet)</t>
    </r>
  </si>
  <si>
    <t>Subsidies and donations received from Diocèse</t>
  </si>
  <si>
    <r>
      <t xml:space="preserve">Miscellaneous </t>
    </r>
    <r>
      <rPr>
        <b/>
        <sz val="8"/>
        <color indexed="12"/>
        <rFont val="Arial"/>
        <family val="2"/>
      </rPr>
      <t>(ex: GST/PST refund, insurance refund)</t>
    </r>
    <r>
      <rPr>
        <b/>
        <i/>
        <sz val="8"/>
        <color indexed="12"/>
        <rFont val="Arial"/>
        <family val="2"/>
      </rPr>
      <t xml:space="preserve">                                                          </t>
    </r>
  </si>
  <si>
    <r>
      <t xml:space="preserve">(Include </t>
    </r>
    <r>
      <rPr>
        <b/>
        <i/>
        <sz val="8"/>
        <color indexed="12"/>
        <rFont val="Arial"/>
        <family val="2"/>
      </rPr>
      <t xml:space="preserve">all </t>
    </r>
    <r>
      <rPr>
        <i/>
        <sz val="8"/>
        <color indexed="12"/>
        <rFont val="Arial"/>
        <family val="2"/>
      </rPr>
      <t>revenues</t>
    </r>
    <r>
      <rPr>
        <i/>
        <sz val="8"/>
        <color indexed="12"/>
        <rFont val="Arial"/>
        <family val="2"/>
      </rPr>
      <t>. Exclusions: 25% rental revenues, major repairs preapproved, expenses related to revenues from activities.)</t>
    </r>
  </si>
  <si>
    <t>TOTAL DES DÉPENSES</t>
  </si>
  <si>
    <t>EXPENSES RELATED TO ACTIVITIES</t>
  </si>
  <si>
    <r>
      <t xml:space="preserve">Expenses dedicated donations </t>
    </r>
    <r>
      <rPr>
        <b/>
        <sz val="8"/>
        <color indexed="12"/>
        <rFont val="Arial"/>
        <family val="2"/>
      </rPr>
      <t>(as per summary sheet)</t>
    </r>
  </si>
  <si>
    <t>d.</t>
  </si>
  <si>
    <r>
      <t xml:space="preserve">Total GROSS REVENUES </t>
    </r>
    <r>
      <rPr>
        <sz val="8"/>
        <rFont val="Arial"/>
        <family val="2"/>
      </rPr>
      <t xml:space="preserve">(ref. Statement of Revenues - </t>
    </r>
    <r>
      <rPr>
        <b/>
        <sz val="8"/>
        <rFont val="Arial"/>
        <family val="2"/>
      </rPr>
      <t>A.</t>
    </r>
    <r>
      <rPr>
        <sz val="8"/>
        <rFont val="Arial"/>
        <family val="2"/>
      </rPr>
      <t xml:space="preserve"> Total Revenues) </t>
    </r>
    <r>
      <rPr>
        <sz val="10"/>
        <color indexed="12"/>
        <rFont val="Arial"/>
        <family val="2"/>
      </rPr>
      <t>(as per T3010)</t>
    </r>
  </si>
  <si>
    <r>
      <t xml:space="preserve">Dedicated donations </t>
    </r>
    <r>
      <rPr>
        <u/>
        <sz val="10"/>
        <rFont val="Arial"/>
        <family val="2"/>
      </rPr>
      <t>preapproved</t>
    </r>
    <r>
      <rPr>
        <sz val="10"/>
        <rFont val="Arial"/>
        <family val="2"/>
      </rPr>
      <t xml:space="preserve"> by </t>
    </r>
    <r>
      <rPr>
        <sz val="10"/>
        <rFont val="Arial"/>
      </rPr>
      <t>Archbishop</t>
    </r>
  </si>
  <si>
    <r>
      <t>Less</t>
    </r>
    <r>
      <rPr>
        <b/>
        <sz val="10"/>
        <color indexed="10"/>
        <rFont val="Arial"/>
        <family val="2"/>
      </rPr>
      <t xml:space="preserve"> </t>
    </r>
    <r>
      <rPr>
        <sz val="10"/>
        <rFont val="Arial"/>
        <family val="2"/>
      </rPr>
      <t xml:space="preserve"> </t>
    </r>
    <r>
      <rPr>
        <b/>
        <sz val="10"/>
        <rFont val="Arial"/>
        <family val="2"/>
      </rPr>
      <t>DEDUCTIONS  for :</t>
    </r>
  </si>
  <si>
    <t>Expenses related to activities</t>
  </si>
  <si>
    <t>Subsidies/donations/contributions from Diocese</t>
  </si>
  <si>
    <r>
      <t xml:space="preserve">Major repairs </t>
    </r>
    <r>
      <rPr>
        <u/>
        <sz val="10"/>
        <rFont val="Arial"/>
        <family val="2"/>
      </rPr>
      <t>preapproved</t>
    </r>
  </si>
  <si>
    <r>
      <t xml:space="preserve">Rental revenues </t>
    </r>
    <r>
      <rPr>
        <sz val="9"/>
        <rFont val="Arial"/>
        <family val="2"/>
      </rPr>
      <t>(25%)</t>
    </r>
  </si>
  <si>
    <t>Total exemptions and deductions</t>
  </si>
  <si>
    <t>Assessable Amount from GROSS REVENUES</t>
  </si>
  <si>
    <t>SALES OF FIXED ASSETS</t>
  </si>
  <si>
    <t>INITIAL BALANCE (Balance of D.D. account for previous year)</t>
  </si>
  <si>
    <t>A</t>
  </si>
  <si>
    <t>Amount of dedicated donations received during the year</t>
  </si>
  <si>
    <t>From the archbishop's office</t>
  </si>
  <si>
    <t>From the government</t>
  </si>
  <si>
    <t>From organizations and companies</t>
  </si>
  <si>
    <t>From individuals</t>
  </si>
  <si>
    <t>From miscellaneous sources</t>
  </si>
  <si>
    <t>B</t>
  </si>
  <si>
    <t>Portion of dedicated donations recognized in income during the year</t>
  </si>
  <si>
    <t>C</t>
  </si>
  <si>
    <t>(As matching expenses detailed below)</t>
  </si>
  <si>
    <t>(Included on line 3 of the diocesan contribution calculation sheet)</t>
  </si>
  <si>
    <t>Expenditures paid by dedicated donations (included in the year's expenses)</t>
  </si>
  <si>
    <t>Buildings (repairs and maintenance)</t>
  </si>
  <si>
    <t>Other expenses (specify below)</t>
  </si>
  <si>
    <t>D</t>
  </si>
  <si>
    <t>Check (C = D, so must be zero)</t>
  </si>
  <si>
    <t>Expenditures paid by dedicated donations (included as assets)</t>
  </si>
  <si>
    <t>Buildings</t>
  </si>
  <si>
    <t>Furnishings</t>
  </si>
  <si>
    <t>Equipment and tools</t>
  </si>
  <si>
    <t>Investments</t>
  </si>
  <si>
    <t>Other assets (specify below)</t>
  </si>
  <si>
    <t>E</t>
  </si>
  <si>
    <t>This amount is included in the net equity, as a deduction from dedicated donations and should not be included in the year's expenses</t>
  </si>
  <si>
    <t>FINAL BALANCE (D.D. account at the end the current year) A + B + D + E</t>
  </si>
  <si>
    <t>(This balance corresponds to the balance entered in the balance sheet under the heading "Equity Dedicated-donations", for the year)</t>
  </si>
  <si>
    <t>Caisse et banque - Dons dédiés</t>
  </si>
  <si>
    <t>Immobilisations - Dons dédiés</t>
  </si>
  <si>
    <t>Avoirs - Dons dédiés</t>
  </si>
  <si>
    <t xml:space="preserve">Dons </t>
  </si>
  <si>
    <t>Bingo (revenus)</t>
  </si>
  <si>
    <t>Restaurant (revenus)</t>
  </si>
  <si>
    <t>Bazar (revenus)</t>
  </si>
  <si>
    <t>Gain sur disposition d'actifs</t>
  </si>
  <si>
    <t>Dons dédiés</t>
  </si>
  <si>
    <t>Subventions et dons reçus du Diocèse</t>
  </si>
  <si>
    <t>Bingo (dépenses)</t>
  </si>
  <si>
    <t>Restaurant (dépenses)</t>
  </si>
  <si>
    <t>Bazar (dépenses)</t>
  </si>
  <si>
    <t>Autres (dépenses)</t>
  </si>
  <si>
    <t>Dépenses dons dédiés</t>
  </si>
  <si>
    <t>Total Amount of Assessable Revenues</t>
  </si>
  <si>
    <r>
      <t>Less</t>
    </r>
    <r>
      <rPr>
        <sz val="10"/>
        <rFont val="Arial"/>
      </rPr>
      <t xml:space="preserve"> Amount paid by installments</t>
    </r>
  </si>
  <si>
    <r>
      <t>Pastor's</t>
    </r>
    <r>
      <rPr>
        <sz val="10"/>
        <rFont val="Arial"/>
        <family val="2"/>
      </rPr>
      <t xml:space="preserve"> Signature : </t>
    </r>
  </si>
  <si>
    <r>
      <t xml:space="preserve">Amount </t>
    </r>
    <r>
      <rPr>
        <b/>
        <sz val="10"/>
        <rFont val="Arial"/>
        <family val="2"/>
      </rPr>
      <t>(</t>
    </r>
    <r>
      <rPr>
        <vertAlign val="superscript"/>
        <sz val="5"/>
        <rFont val="Arial"/>
        <family val="2"/>
      </rPr>
      <t xml:space="preserve"> </t>
    </r>
    <r>
      <rPr>
        <b/>
        <sz val="12"/>
        <color indexed="12"/>
        <rFont val="Arial"/>
        <family val="2"/>
      </rPr>
      <t>c</t>
    </r>
    <r>
      <rPr>
        <vertAlign val="superscript"/>
        <sz val="5"/>
        <rFont val="Arial"/>
        <family val="2"/>
      </rPr>
      <t xml:space="preserve"> </t>
    </r>
    <r>
      <rPr>
        <b/>
        <sz val="10"/>
        <rFont val="Arial"/>
        <family val="2"/>
      </rPr>
      <t>)</t>
    </r>
  </si>
  <si>
    <r>
      <t xml:space="preserve">Amount </t>
    </r>
    <r>
      <rPr>
        <b/>
        <sz val="10"/>
        <rFont val="Arial"/>
        <family val="2"/>
      </rPr>
      <t>(</t>
    </r>
    <r>
      <rPr>
        <vertAlign val="superscript"/>
        <sz val="5"/>
        <rFont val="Arial"/>
        <family val="2"/>
      </rPr>
      <t xml:space="preserve"> </t>
    </r>
    <r>
      <rPr>
        <b/>
        <sz val="12"/>
        <color indexed="12"/>
        <rFont val="Arial"/>
        <family val="2"/>
      </rPr>
      <t>d</t>
    </r>
    <r>
      <rPr>
        <b/>
        <sz val="10"/>
        <rFont val="Arial"/>
        <family val="2"/>
      </rPr>
      <t>)</t>
    </r>
  </si>
  <si>
    <t>Total Amount from Sales of Fixed Assets</t>
  </si>
  <si>
    <t>as per pre-established rate</t>
  </si>
  <si>
    <r>
      <rPr>
        <b/>
        <i/>
        <sz val="10"/>
        <color indexed="12"/>
        <rFont val="Arial"/>
        <family val="2"/>
      </rPr>
      <t xml:space="preserve">Definition: </t>
    </r>
    <r>
      <rPr>
        <i/>
        <sz val="10"/>
        <color indexed="12"/>
        <rFont val="Arial"/>
        <family val="2"/>
      </rPr>
      <t>Dedicated donations are sums received from organizations or individuals for the realization of specific projects determined in advance or for the coverage of specific expenses defined by the donor. These donations can not be used in any way other than the one prescribed.</t>
    </r>
  </si>
  <si>
    <r>
      <t xml:space="preserve">DEDICATED DONATIONS (D.D.) SUMMARY SHEET </t>
    </r>
    <r>
      <rPr>
        <b/>
        <sz val="12"/>
        <color indexed="12"/>
        <rFont val="Arial"/>
        <family val="2"/>
      </rPr>
      <t>(see definition's below)</t>
    </r>
  </si>
  <si>
    <t>Dedicated donations</t>
  </si>
  <si>
    <t>Diocesan contribution payable</t>
  </si>
  <si>
    <t>Other accounts payable</t>
  </si>
  <si>
    <r>
      <rPr>
        <b/>
        <u/>
        <sz val="10"/>
        <rFont val="Arial"/>
        <family val="2"/>
      </rPr>
      <t>Less</t>
    </r>
    <r>
      <rPr>
        <sz val="10"/>
        <rFont val="Arial"/>
        <family val="2"/>
      </rPr>
      <t xml:space="preserve"> previous credit accumulated</t>
    </r>
  </si>
  <si>
    <r>
      <rPr>
        <b/>
        <u/>
        <sz val="10"/>
        <rFont val="Arial"/>
        <family val="2"/>
      </rPr>
      <t>Plus</t>
    </r>
    <r>
      <rPr>
        <sz val="10"/>
        <rFont val="Arial"/>
        <family val="2"/>
      </rPr>
      <t xml:space="preserve"> previous unpaid accumulated</t>
    </r>
  </si>
  <si>
    <t>Diocesan contribution credit</t>
  </si>
  <si>
    <t>Crédit de contribution diocésaine</t>
  </si>
  <si>
    <t>Contribution diocésaine à payer</t>
  </si>
  <si>
    <r>
      <t>BALANCE</t>
    </r>
    <r>
      <rPr>
        <b/>
        <sz val="10"/>
        <rFont val="Arial"/>
        <family val="2"/>
      </rPr>
      <t xml:space="preserve"> as of December 31</t>
    </r>
  </si>
  <si>
    <t>(to be reported in appropriate box)</t>
  </si>
  <si>
    <r>
      <t xml:space="preserve">CREDIT </t>
    </r>
    <r>
      <rPr>
        <b/>
        <sz val="10"/>
        <rFont val="Arial"/>
        <family val="2"/>
      </rPr>
      <t>as of December 31</t>
    </r>
  </si>
  <si>
    <t xml:space="preserve">Balance to be paid as of January 1 </t>
  </si>
  <si>
    <r>
      <rPr>
        <b/>
        <u/>
        <sz val="10"/>
        <rFont val="Arial"/>
        <family val="2"/>
      </rPr>
      <t>less</t>
    </r>
    <r>
      <rPr>
        <sz val="10"/>
        <rFont val="Arial"/>
        <family val="2"/>
      </rPr>
      <t xml:space="preserve"> installments in</t>
    </r>
  </si>
  <si>
    <t>UNPAID BALANCE for</t>
  </si>
  <si>
    <t>CREDIT for</t>
  </si>
  <si>
    <t xml:space="preserve"> and "Conseil du patrimoine religieux du Québec"</t>
  </si>
  <si>
    <r>
      <t xml:space="preserve">Other </t>
    </r>
    <r>
      <rPr>
        <b/>
        <sz val="8"/>
        <color indexed="12"/>
        <rFont val="Arial"/>
        <family val="2"/>
      </rPr>
      <t>(ex: thrift stores)</t>
    </r>
  </si>
  <si>
    <r>
      <t xml:space="preserve">Government subsidies for salaries </t>
    </r>
    <r>
      <rPr>
        <b/>
        <sz val="8"/>
        <color indexed="12"/>
        <rFont val="Arial"/>
        <family val="2"/>
      </rPr>
      <t>(exclude the CEWS)</t>
    </r>
  </si>
  <si>
    <r>
      <t>Canada Emergency Wage Subsidy (CEWS)</t>
    </r>
    <r>
      <rPr>
        <b/>
        <sz val="8"/>
        <color indexed="10"/>
        <rFont val="Arial"/>
        <family val="2"/>
      </rPr>
      <t xml:space="preserve"> (negative)</t>
    </r>
  </si>
  <si>
    <t>Canada Emergency Business Account (CEBA)</t>
  </si>
  <si>
    <r>
      <t xml:space="preserve">Expenses related to COVID-19 </t>
    </r>
    <r>
      <rPr>
        <b/>
        <sz val="8"/>
        <color indexed="12"/>
        <rFont val="Arial"/>
        <family val="2"/>
      </rPr>
      <t>(sanitary products, safety rules posters)</t>
    </r>
  </si>
  <si>
    <t>Canada Emergency Business Account</t>
  </si>
  <si>
    <r>
      <t xml:space="preserve">Other </t>
    </r>
    <r>
      <rPr>
        <sz val="8"/>
        <rFont val="Arial"/>
        <family val="2"/>
      </rPr>
      <t>(Please specify)</t>
    </r>
  </si>
  <si>
    <t>* * *   FOR  THE  USE  OF  "DSAF"   * * *</t>
  </si>
  <si>
    <t>Please return this form duly completed to "DSAF"</t>
  </si>
  <si>
    <r>
      <t>Please return this form duly filled and signed to "DSAF</t>
    </r>
    <r>
      <rPr>
        <u/>
        <sz val="9"/>
        <rFont val="Arial"/>
        <family val="2"/>
      </rPr>
      <t>"</t>
    </r>
  </si>
  <si>
    <r>
      <t>If you have an excess of "Masses to be Celebrated"</t>
    </r>
    <r>
      <rPr>
        <u/>
        <sz val="10"/>
        <rFont val="Arial"/>
        <family val="2"/>
      </rPr>
      <t xml:space="preserve">, </t>
    </r>
    <r>
      <rPr>
        <b/>
        <u/>
        <sz val="10"/>
        <rFont val="Arial"/>
        <family val="2"/>
      </rPr>
      <t>we would greatly appreciate if you could send them to DSAF - Archdiocese of Montreal</t>
    </r>
    <r>
      <rPr>
        <sz val="10"/>
        <rFont val="Arial"/>
        <family val="2"/>
      </rPr>
      <t xml:space="preserve"> so that they can be celebrated either by retired priests, or in parishes that do not have enough. </t>
    </r>
    <r>
      <rPr>
        <b/>
        <i/>
        <sz val="10"/>
        <color indexed="10"/>
        <rFont val="Arial"/>
        <family val="2"/>
      </rPr>
      <t>All Parishes should avoid accumulating masses longer than one (1) year.</t>
    </r>
  </si>
  <si>
    <t>Canada Emergency Rent Subsidy (CERS)</t>
  </si>
  <si>
    <t>Expenses related to COVID-19 (please provide supporting documents)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</si>
</sst>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4" formatCode="_ * #,##0.00_)\ &quot;$&quot;_ ;_ * \(#,##0.00\)\ &quot;$&quot;_ ;_ * &quot;-&quot;??_)\ &quot;$&quot;_ ;_ @_ "/>
    <numFmt numFmtId="164" formatCode="_ * #,##0_)\ _$_ ;_ * \(#,##0\)\ _$_ ;_ * &quot;-&quot;_)\ _$_ ;_ @_ "/>
    <numFmt numFmtId="165" formatCode="_ * #,##0.00_)\ _$_ ;_ * \(#,##0.00\)\ _$_ ;_ * &quot;-&quot;??_)\ _$_ ;_ @_ "/>
    <numFmt numFmtId="166" formatCode="#,##0\ &quot;$&quot;_-"/>
    <numFmt numFmtId="167" formatCode="0.0"/>
    <numFmt numFmtId="168" formatCode="0.0%"/>
    <numFmt numFmtId="169" formatCode="#,##0.00\ &quot;$&quot;_-"/>
    <numFmt numFmtId="170" formatCode="_ * #,##0.00_)\ &quot;$&quot;_ ;_ * \(#,##0.00\)\ &quot;$&quot;_ ;_ * &quot;-&quot;_)\ &quot;$&quot;_ ;_ @_ "/>
    <numFmt numFmtId="171" formatCode="#,##0.00\ &quot;$&quot;"/>
    <numFmt numFmtId="172" formatCode="[$$-1009]#,##0.00"/>
    <numFmt numFmtId="173" formatCode="[$$-1009]#,##0"/>
    <numFmt numFmtId="174" formatCode="_-[$$-1009]* #,##0.00_-;\-[$$-1009]* #,##0.00_-;_-[$$-1009]* &quot;-&quot;??_-;_-@_-"/>
    <numFmt numFmtId="175" formatCode="_-[$$-1009]* #,##0_-;\-[$$-1009]* #,##0_-;_-[$$-1009]* &quot;-&quot;_-;_-@_-"/>
    <numFmt numFmtId="176" formatCode="#,##0.00;\(#,##0.00\)"/>
    <numFmt numFmtId="177" formatCode="_ * #,##0.00_ \ [$$-C0C]_ ;_ * \-#,##0.00\ \ [$$-C0C]_ ;_ * &quot;-&quot;_ \ [$$-C0C]_ ;_ @_ "/>
  </numFmts>
  <fonts count="105">
    <font>
      <sz val="10"/>
      <name val="Arial"/>
    </font>
    <font>
      <sz val="10"/>
      <name val="Arial"/>
      <family val="2"/>
    </font>
    <font>
      <u/>
      <sz val="10"/>
      <color indexed="12"/>
      <name val="Arial"/>
      <family val="2"/>
    </font>
    <font>
      <sz val="8"/>
      <name val="Arial"/>
      <family val="2"/>
    </font>
    <font>
      <b/>
      <sz val="11"/>
      <name val="Arial"/>
      <family val="2"/>
    </font>
    <font>
      <sz val="12"/>
      <name val="Arial"/>
      <family val="2"/>
    </font>
    <font>
      <b/>
      <sz val="10"/>
      <name val="Arial"/>
      <family val="2"/>
    </font>
    <font>
      <sz val="10"/>
      <name val="Arial"/>
      <family val="2"/>
    </font>
    <font>
      <b/>
      <vertAlign val="subscript"/>
      <sz val="9"/>
      <name val="Arial"/>
      <family val="2"/>
    </font>
    <font>
      <b/>
      <sz val="20"/>
      <name val="Arial"/>
      <family val="2"/>
    </font>
    <font>
      <b/>
      <sz val="12"/>
      <name val="Arial"/>
      <family val="2"/>
    </font>
    <font>
      <sz val="11"/>
      <name val="Arial"/>
      <family val="2"/>
    </font>
    <font>
      <b/>
      <u/>
      <sz val="10"/>
      <name val="Arial"/>
      <family val="2"/>
    </font>
    <font>
      <b/>
      <sz val="14"/>
      <name val="Arial"/>
      <family val="2"/>
    </font>
    <font>
      <b/>
      <u/>
      <sz val="12"/>
      <name val="Arial"/>
      <family val="2"/>
    </font>
    <font>
      <u/>
      <sz val="10"/>
      <name val="Arial"/>
      <family val="2"/>
    </font>
    <font>
      <u val="singleAccounting"/>
      <sz val="10"/>
      <name val="Arial"/>
      <family val="2"/>
    </font>
    <font>
      <sz val="11"/>
      <name val="Arial"/>
      <family val="2"/>
    </font>
    <font>
      <b/>
      <sz val="9"/>
      <name val="Arial"/>
      <family val="2"/>
    </font>
    <font>
      <sz val="9"/>
      <name val="Arial"/>
      <family val="2"/>
    </font>
    <font>
      <b/>
      <sz val="8"/>
      <name val="Arial"/>
      <family val="2"/>
    </font>
    <font>
      <b/>
      <sz val="8"/>
      <color indexed="12"/>
      <name val="Arial"/>
      <family val="2"/>
    </font>
    <font>
      <b/>
      <sz val="10"/>
      <color indexed="12"/>
      <name val="Arial"/>
      <family val="2"/>
    </font>
    <font>
      <b/>
      <i/>
      <sz val="10"/>
      <color indexed="12"/>
      <name val="Arial"/>
      <family val="2"/>
    </font>
    <font>
      <sz val="8"/>
      <name val="Arial"/>
      <family val="2"/>
    </font>
    <font>
      <u/>
      <sz val="9"/>
      <name val="Arial"/>
      <family val="2"/>
    </font>
    <font>
      <sz val="6"/>
      <name val="Arial"/>
      <family val="2"/>
    </font>
    <font>
      <sz val="9"/>
      <name val="Arial"/>
      <family val="2"/>
    </font>
    <font>
      <b/>
      <sz val="13"/>
      <name val="Arial"/>
      <family val="2"/>
    </font>
    <font>
      <sz val="14"/>
      <name val="Arial"/>
      <family val="2"/>
    </font>
    <font>
      <i/>
      <sz val="9"/>
      <color indexed="12"/>
      <name val="Arial"/>
      <family val="2"/>
    </font>
    <font>
      <sz val="10"/>
      <color indexed="12"/>
      <name val="Arial"/>
      <family val="2"/>
    </font>
    <font>
      <b/>
      <sz val="11"/>
      <color indexed="12"/>
      <name val="Arial"/>
      <family val="2"/>
    </font>
    <font>
      <b/>
      <sz val="14"/>
      <color indexed="12"/>
      <name val="Arial"/>
      <family val="2"/>
    </font>
    <font>
      <sz val="7"/>
      <name val="Arial"/>
      <family val="2"/>
    </font>
    <font>
      <b/>
      <u val="singleAccounting"/>
      <sz val="11"/>
      <color indexed="12"/>
      <name val="Arial"/>
      <family val="2"/>
    </font>
    <font>
      <b/>
      <sz val="12"/>
      <color indexed="12"/>
      <name val="Arial"/>
      <family val="2"/>
    </font>
    <font>
      <b/>
      <u/>
      <sz val="9"/>
      <name val="Arial"/>
      <family val="2"/>
    </font>
    <font>
      <b/>
      <u/>
      <sz val="11"/>
      <name val="Arial"/>
      <family val="2"/>
    </font>
    <font>
      <b/>
      <sz val="9"/>
      <color indexed="12"/>
      <name val="Arial"/>
      <family val="2"/>
    </font>
    <font>
      <sz val="9"/>
      <color indexed="12"/>
      <name val="Arial"/>
      <family val="2"/>
    </font>
    <font>
      <b/>
      <sz val="12"/>
      <name val="Arial Black"/>
      <family val="2"/>
    </font>
    <font>
      <b/>
      <sz val="13"/>
      <name val="Arial Black"/>
      <family val="2"/>
    </font>
    <font>
      <b/>
      <sz val="9"/>
      <color indexed="10"/>
      <name val="Wingdings"/>
      <charset val="2"/>
    </font>
    <font>
      <sz val="6"/>
      <name val="Arial"/>
      <family val="2"/>
    </font>
    <font>
      <b/>
      <sz val="7"/>
      <name val="Arial"/>
      <family val="2"/>
    </font>
    <font>
      <u/>
      <sz val="8"/>
      <name val="Arial"/>
      <family val="2"/>
    </font>
    <font>
      <vertAlign val="superscript"/>
      <sz val="9"/>
      <name val="Arial"/>
      <family val="2"/>
    </font>
    <font>
      <b/>
      <u val="double"/>
      <sz val="9"/>
      <name val="Arial"/>
      <family val="2"/>
    </font>
    <font>
      <b/>
      <u val="doubleAccounting"/>
      <sz val="9"/>
      <name val="Arial"/>
      <family val="2"/>
    </font>
    <font>
      <b/>
      <sz val="11"/>
      <color indexed="10"/>
      <name val="Arial"/>
      <family val="2"/>
    </font>
    <font>
      <b/>
      <sz val="9"/>
      <name val="Letter Gothic"/>
      <family val="3"/>
    </font>
    <font>
      <b/>
      <u val="doubleAccounting"/>
      <sz val="11"/>
      <color indexed="10"/>
      <name val="Arial"/>
      <family val="2"/>
    </font>
    <font>
      <u/>
      <sz val="11"/>
      <name val="Arial"/>
      <family val="2"/>
    </font>
    <font>
      <b/>
      <u/>
      <sz val="10"/>
      <color indexed="10"/>
      <name val="Arial"/>
      <family val="2"/>
    </font>
    <font>
      <sz val="5"/>
      <name val="Arial"/>
      <family val="2"/>
    </font>
    <font>
      <sz val="5"/>
      <color indexed="12"/>
      <name val="Arial"/>
      <family val="2"/>
    </font>
    <font>
      <vertAlign val="superscript"/>
      <sz val="5"/>
      <name val="Arial"/>
      <family val="2"/>
    </font>
    <font>
      <b/>
      <sz val="10"/>
      <color indexed="10"/>
      <name val="Arial"/>
      <family val="2"/>
    </font>
    <font>
      <b/>
      <u val="singleAccounting"/>
      <sz val="12"/>
      <color indexed="12"/>
      <name val="Arial"/>
      <family val="2"/>
    </font>
    <font>
      <sz val="10"/>
      <color indexed="10"/>
      <name val="Wingdings"/>
      <charset val="2"/>
    </font>
    <font>
      <sz val="7"/>
      <color indexed="10"/>
      <name val="Arial"/>
      <family val="2"/>
    </font>
    <font>
      <sz val="10"/>
      <color indexed="10"/>
      <name val="Arial"/>
      <family val="2"/>
    </font>
    <font>
      <b/>
      <i/>
      <sz val="9"/>
      <name val="Arial"/>
      <family val="2"/>
    </font>
    <font>
      <sz val="8"/>
      <color indexed="10"/>
      <name val="Arial"/>
      <family val="2"/>
    </font>
    <font>
      <b/>
      <vertAlign val="superscript"/>
      <sz val="11"/>
      <name val="Arial"/>
      <family val="2"/>
    </font>
    <font>
      <i/>
      <sz val="10"/>
      <name val="Arial"/>
      <family val="2"/>
    </font>
    <font>
      <vertAlign val="superscript"/>
      <sz val="10"/>
      <name val="Arial"/>
      <family val="2"/>
    </font>
    <font>
      <b/>
      <u/>
      <sz val="8"/>
      <color indexed="10"/>
      <name val="Arial"/>
      <family val="2"/>
    </font>
    <font>
      <b/>
      <sz val="7"/>
      <color indexed="10"/>
      <name val="Arial"/>
      <family val="2"/>
    </font>
    <font>
      <sz val="8"/>
      <name val="Wingdings"/>
      <charset val="2"/>
    </font>
    <font>
      <u/>
      <sz val="10"/>
      <name val="Arial"/>
      <family val="2"/>
    </font>
    <font>
      <b/>
      <sz val="8"/>
      <color indexed="60"/>
      <name val="Arial"/>
      <family val="2"/>
    </font>
    <font>
      <u/>
      <sz val="9"/>
      <color indexed="12"/>
      <name val="Arial"/>
      <family val="2"/>
    </font>
    <font>
      <sz val="10.5"/>
      <name val="Arial"/>
      <family val="2"/>
    </font>
    <font>
      <u/>
      <sz val="10.5"/>
      <name val="Arial"/>
      <family val="2"/>
    </font>
    <font>
      <b/>
      <i/>
      <sz val="10"/>
      <color indexed="10"/>
      <name val="Arial"/>
      <family val="2"/>
    </font>
    <font>
      <sz val="9"/>
      <color indexed="48"/>
      <name val="Arial"/>
      <family val="2"/>
    </font>
    <font>
      <b/>
      <sz val="9"/>
      <color indexed="48"/>
      <name val="Arial"/>
      <family val="2"/>
    </font>
    <font>
      <b/>
      <i/>
      <sz val="8"/>
      <color indexed="12"/>
      <name val="Arial"/>
      <family val="2"/>
    </font>
    <font>
      <i/>
      <sz val="8"/>
      <color indexed="12"/>
      <name val="Arial"/>
      <family val="2"/>
    </font>
    <font>
      <b/>
      <sz val="9"/>
      <color indexed="10"/>
      <name val="Arial"/>
      <family val="2"/>
    </font>
    <font>
      <i/>
      <sz val="8"/>
      <name val="Arial"/>
      <family val="2"/>
    </font>
    <font>
      <i/>
      <sz val="10"/>
      <color indexed="12"/>
      <name val="Arial"/>
      <family val="2"/>
    </font>
    <font>
      <b/>
      <sz val="8"/>
      <color indexed="10"/>
      <name val="Arial"/>
      <family val="2"/>
    </font>
    <font>
      <sz val="11"/>
      <color theme="1"/>
      <name val="Calibri"/>
      <family val="2"/>
      <scheme val="minor"/>
    </font>
    <font>
      <b/>
      <i/>
      <sz val="10"/>
      <color rgb="FFC00000"/>
      <name val="Arial"/>
      <family val="2"/>
    </font>
    <font>
      <sz val="11"/>
      <color rgb="FFC00000"/>
      <name val="Arial"/>
      <family val="2"/>
    </font>
    <font>
      <b/>
      <sz val="10"/>
      <color rgb="FF3333FF"/>
      <name val="Arial"/>
      <family val="2"/>
    </font>
    <font>
      <i/>
      <sz val="8"/>
      <color rgb="FF0000FF"/>
      <name val="Arial"/>
      <family val="2"/>
    </font>
    <font>
      <sz val="10"/>
      <color rgb="FFCCFFFF"/>
      <name val="Arial"/>
      <family val="2"/>
    </font>
    <font>
      <sz val="12"/>
      <color theme="1"/>
      <name val="Arial"/>
      <family val="2"/>
    </font>
    <font>
      <sz val="11"/>
      <color theme="1"/>
      <name val="Arial"/>
      <family val="2"/>
    </font>
    <font>
      <b/>
      <sz val="12"/>
      <color theme="1"/>
      <name val="Arial"/>
      <family val="2"/>
    </font>
    <font>
      <b/>
      <sz val="12"/>
      <color rgb="FF212121"/>
      <name val="Inherit"/>
    </font>
    <font>
      <i/>
      <sz val="8"/>
      <color theme="1"/>
      <name val="Arial"/>
      <family val="2"/>
    </font>
    <font>
      <b/>
      <i/>
      <sz val="12"/>
      <color theme="8" tint="-0.499984740745262"/>
      <name val="Arial"/>
      <family val="2"/>
    </font>
    <font>
      <b/>
      <i/>
      <sz val="12"/>
      <color theme="4" tint="-0.499984740745262"/>
      <name val="Arial"/>
      <family val="2"/>
    </font>
    <font>
      <b/>
      <sz val="11"/>
      <color theme="1"/>
      <name val="Arial"/>
      <family val="2"/>
    </font>
    <font>
      <b/>
      <sz val="10"/>
      <color rgb="FF0000FF"/>
      <name val="Arial"/>
      <family val="2"/>
    </font>
    <font>
      <b/>
      <sz val="10"/>
      <color rgb="FFFF0000"/>
      <name val="Arial"/>
      <family val="2"/>
    </font>
    <font>
      <sz val="10"/>
      <color rgb="FFFF0000"/>
      <name val="Arial"/>
      <family val="2"/>
    </font>
    <font>
      <sz val="10"/>
      <color rgb="FF0000FF"/>
      <name val="Arial"/>
      <family val="2"/>
    </font>
    <font>
      <b/>
      <u val="singleAccounting"/>
      <sz val="12"/>
      <color rgb="FFFF0000"/>
      <name val="Arial"/>
      <family val="2"/>
    </font>
    <font>
      <i/>
      <sz val="10"/>
      <color rgb="FF0000FF"/>
      <name val="Arial"/>
      <family val="2"/>
    </font>
  </fonts>
  <fills count="13">
    <fill>
      <patternFill patternType="none"/>
    </fill>
    <fill>
      <patternFill patternType="gray125"/>
    </fill>
    <fill>
      <patternFill patternType="solid">
        <fgColor theme="4" tint="0.79998168889431442"/>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rgb="FFFF5050"/>
        <bgColor indexed="64"/>
      </patternFill>
    </fill>
    <fill>
      <patternFill patternType="solid">
        <fgColor rgb="FFFFC1C1"/>
        <bgColor indexed="64"/>
      </patternFill>
    </fill>
    <fill>
      <patternFill patternType="solid">
        <fgColor rgb="FFCCFFFF"/>
        <bgColor indexed="64"/>
      </patternFill>
    </fill>
    <fill>
      <patternFill patternType="solid">
        <fgColor theme="9"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rgb="FFFFFF00"/>
        <bgColor indexed="64"/>
      </patternFill>
    </fill>
  </fills>
  <borders count="93">
    <border>
      <left/>
      <right/>
      <top/>
      <bottom/>
      <diagonal/>
    </border>
    <border>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right/>
      <top/>
      <bottom style="hair">
        <color indexed="64"/>
      </bottom>
      <diagonal/>
    </border>
    <border>
      <left style="hair">
        <color indexed="64"/>
      </left>
      <right/>
      <top/>
      <bottom/>
      <diagonal/>
    </border>
    <border>
      <left style="medium">
        <color indexed="64"/>
      </left>
      <right/>
      <top/>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right style="double">
        <color indexed="64"/>
      </right>
      <top/>
      <bottom/>
      <diagonal/>
    </border>
    <border>
      <left/>
      <right style="double">
        <color indexed="64"/>
      </right>
      <top/>
      <bottom style="double">
        <color indexed="64"/>
      </bottom>
      <diagonal/>
    </border>
    <border>
      <left/>
      <right style="double">
        <color indexed="64"/>
      </right>
      <top/>
      <bottom style="hair">
        <color indexed="64"/>
      </bottom>
      <diagonal/>
    </border>
    <border>
      <left style="double">
        <color indexed="64"/>
      </left>
      <right/>
      <top/>
      <bottom/>
      <diagonal/>
    </border>
    <border>
      <left style="double">
        <color indexed="64"/>
      </left>
      <right/>
      <top/>
      <bottom style="hair">
        <color indexed="64"/>
      </bottom>
      <diagonal/>
    </border>
    <border>
      <left/>
      <right/>
      <top style="medium">
        <color indexed="64"/>
      </top>
      <bottom style="thin">
        <color indexed="64"/>
      </bottom>
      <diagonal/>
    </border>
    <border>
      <left/>
      <right/>
      <top style="hair">
        <color indexed="64"/>
      </top>
      <bottom style="thin">
        <color indexed="64"/>
      </bottom>
      <diagonal/>
    </border>
    <border>
      <left/>
      <right/>
      <top style="hair">
        <color indexed="64"/>
      </top>
      <bottom/>
      <diagonal/>
    </border>
    <border>
      <left/>
      <right/>
      <top style="hair">
        <color indexed="64"/>
      </top>
      <bottom style="hair">
        <color indexed="64"/>
      </bottom>
      <diagonal/>
    </border>
    <border>
      <left/>
      <right/>
      <top style="hair">
        <color indexed="64"/>
      </top>
      <bottom style="medium">
        <color indexed="64"/>
      </bottom>
      <diagonal/>
    </border>
    <border>
      <left style="medium">
        <color indexed="64"/>
      </left>
      <right/>
      <top/>
      <bottom style="medium">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right style="medium">
        <color indexed="64"/>
      </right>
      <top/>
      <bottom style="medium">
        <color indexed="64"/>
      </bottom>
      <diagonal/>
    </border>
    <border>
      <left/>
      <right style="medium">
        <color indexed="64"/>
      </right>
      <top/>
      <bottom style="hair">
        <color indexed="64"/>
      </bottom>
      <diagonal/>
    </border>
    <border>
      <left/>
      <right style="medium">
        <color indexed="64"/>
      </right>
      <top style="hair">
        <color indexed="64"/>
      </top>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hair">
        <color indexed="64"/>
      </left>
      <right style="hair">
        <color indexed="64"/>
      </right>
      <top style="hair">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top style="dotted">
        <color indexed="64"/>
      </top>
      <bottom/>
      <diagonal/>
    </border>
    <border>
      <left/>
      <right style="medium">
        <color indexed="64"/>
      </right>
      <top style="dotted">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style="dotted">
        <color indexed="64"/>
      </bottom>
      <diagonal/>
    </border>
    <border>
      <left/>
      <right style="medium">
        <color indexed="64"/>
      </right>
      <top style="medium">
        <color indexed="64"/>
      </top>
      <bottom style="thin">
        <color indexed="64"/>
      </bottom>
      <diagonal/>
    </border>
    <border>
      <left style="medium">
        <color indexed="64"/>
      </left>
      <right/>
      <top/>
      <bottom style="hair">
        <color indexed="64"/>
      </bottom>
      <diagonal/>
    </border>
    <border>
      <left/>
      <right style="medium">
        <color indexed="64"/>
      </right>
      <top style="medium">
        <color indexed="64"/>
      </top>
      <bottom/>
      <diagonal/>
    </border>
    <border>
      <left style="medium">
        <color indexed="64"/>
      </left>
      <right style="thin">
        <color indexed="64"/>
      </right>
      <top style="double">
        <color indexed="64"/>
      </top>
      <bottom/>
      <diagonal/>
    </border>
    <border>
      <left/>
      <right/>
      <top style="double">
        <color indexed="64"/>
      </top>
      <bottom/>
      <diagonal/>
    </border>
    <border>
      <left style="thin">
        <color indexed="64"/>
      </left>
      <right/>
      <top/>
      <bottom style="hair">
        <color indexed="64"/>
      </bottom>
      <diagonal/>
    </border>
    <border>
      <left style="thin">
        <color indexed="64"/>
      </left>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style="double">
        <color indexed="64"/>
      </left>
      <right style="double">
        <color indexed="64"/>
      </right>
      <top style="double">
        <color indexed="64"/>
      </top>
      <bottom style="hair">
        <color indexed="64"/>
      </bottom>
      <diagonal/>
    </border>
    <border>
      <left style="double">
        <color indexed="64"/>
      </left>
      <right style="double">
        <color indexed="64"/>
      </right>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style="medium">
        <color indexed="64"/>
      </left>
      <right/>
      <top/>
      <bottom style="double">
        <color indexed="64"/>
      </bottom>
      <diagonal/>
    </border>
    <border>
      <left/>
      <right style="medium">
        <color indexed="64"/>
      </right>
      <top/>
      <bottom style="double">
        <color indexed="64"/>
      </bottom>
      <diagonal/>
    </border>
    <border>
      <left/>
      <right style="medium">
        <color indexed="64"/>
      </right>
      <top style="double">
        <color indexed="64"/>
      </top>
      <bottom/>
      <diagonal/>
    </border>
    <border>
      <left style="medium">
        <color indexed="64"/>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dotted">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top style="hair">
        <color indexed="64"/>
      </top>
      <bottom/>
      <diagonal/>
    </border>
    <border>
      <left style="double">
        <color indexed="64"/>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double">
        <color indexed="64"/>
      </right>
      <top style="hair">
        <color indexed="64"/>
      </top>
      <bottom/>
      <diagonal/>
    </border>
    <border>
      <left style="double">
        <color indexed="64"/>
      </left>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style="double">
        <color indexed="64"/>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thin">
        <color indexed="64"/>
      </top>
      <bottom style="hair">
        <color indexed="64"/>
      </bottom>
      <diagonal/>
    </border>
    <border>
      <left/>
      <right/>
      <top style="medium">
        <color indexed="64"/>
      </top>
      <bottom style="hair">
        <color indexed="64"/>
      </bottom>
      <diagonal/>
    </border>
    <border>
      <left style="thin">
        <color indexed="64"/>
      </left>
      <right/>
      <top style="thin">
        <color indexed="64"/>
      </top>
      <bottom style="thin">
        <color indexed="64"/>
      </bottom>
      <diagonal/>
    </border>
    <border>
      <left/>
      <right style="medium">
        <color indexed="64"/>
      </right>
      <top/>
      <bottom style="dotted">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s>
  <cellStyleXfs count="6">
    <xf numFmtId="0" fontId="0" fillId="0" borderId="0"/>
    <xf numFmtId="0" fontId="2" fillId="0" borderId="0" applyNumberFormat="0" applyFill="0" applyBorder="0" applyAlignment="0" applyProtection="0">
      <alignment vertical="top"/>
      <protection locked="0"/>
    </xf>
    <xf numFmtId="44" fontId="1" fillId="0" borderId="0" applyFont="0" applyFill="0" applyBorder="0" applyAlignment="0" applyProtection="0"/>
    <xf numFmtId="0" fontId="7" fillId="0" borderId="0"/>
    <xf numFmtId="0" fontId="1" fillId="0" borderId="0"/>
    <xf numFmtId="0" fontId="85" fillId="0" borderId="0"/>
  </cellStyleXfs>
  <cellXfs count="906">
    <xf numFmtId="0" fontId="0" fillId="0" borderId="0" xfId="0"/>
    <xf numFmtId="0" fontId="1" fillId="0" borderId="0" xfId="0" applyFont="1" applyAlignment="1">
      <alignment vertical="center"/>
    </xf>
    <xf numFmtId="172" fontId="19" fillId="2" borderId="0" xfId="0" applyNumberFormat="1" applyFont="1" applyFill="1" applyAlignment="1" applyProtection="1">
      <alignment horizontal="center"/>
      <protection locked="0"/>
    </xf>
    <xf numFmtId="172" fontId="19" fillId="2" borderId="18" xfId="0" applyNumberFormat="1" applyFont="1" applyFill="1" applyBorder="1" applyAlignment="1" applyProtection="1">
      <alignment horizontal="center"/>
      <protection locked="0"/>
    </xf>
    <xf numFmtId="172" fontId="19" fillId="2" borderId="19" xfId="0" applyNumberFormat="1" applyFont="1" applyFill="1" applyBorder="1" applyAlignment="1" applyProtection="1">
      <alignment horizontal="center"/>
      <protection locked="0"/>
    </xf>
    <xf numFmtId="10" fontId="19" fillId="2" borderId="5" xfId="0" applyNumberFormat="1" applyFont="1" applyFill="1" applyBorder="1" applyAlignment="1" applyProtection="1">
      <alignment horizontal="center"/>
      <protection locked="0"/>
    </xf>
    <xf numFmtId="10" fontId="19" fillId="2" borderId="0" xfId="0" applyNumberFormat="1" applyFont="1" applyFill="1" applyAlignment="1" applyProtection="1">
      <alignment horizontal="center"/>
      <protection locked="0"/>
    </xf>
    <xf numFmtId="10" fontId="19" fillId="2" borderId="19" xfId="0" applyNumberFormat="1" applyFont="1" applyFill="1" applyBorder="1" applyAlignment="1" applyProtection="1">
      <alignment horizontal="center"/>
      <protection locked="0"/>
    </xf>
    <xf numFmtId="10" fontId="19" fillId="2" borderId="18" xfId="0" applyNumberFormat="1" applyFont="1" applyFill="1" applyBorder="1" applyAlignment="1" applyProtection="1">
      <alignment horizontal="center"/>
      <protection locked="0"/>
    </xf>
    <xf numFmtId="0" fontId="17" fillId="0" borderId="0" xfId="3" applyFont="1"/>
    <xf numFmtId="0" fontId="0" fillId="3" borderId="0" xfId="0" applyFill="1"/>
    <xf numFmtId="2" fontId="0" fillId="0" borderId="0" xfId="0" applyNumberFormat="1"/>
    <xf numFmtId="2" fontId="0" fillId="4" borderId="0" xfId="0" applyNumberFormat="1" applyFill="1"/>
    <xf numFmtId="0" fontId="1" fillId="5" borderId="0" xfId="0" applyFont="1" applyFill="1"/>
    <xf numFmtId="2" fontId="1" fillId="6" borderId="0" xfId="0" applyNumberFormat="1" applyFont="1" applyFill="1"/>
    <xf numFmtId="0" fontId="19" fillId="7" borderId="0" xfId="0" applyFont="1" applyFill="1" applyAlignment="1">
      <alignment vertical="center"/>
    </xf>
    <xf numFmtId="0" fontId="1" fillId="7" borderId="0" xfId="4" applyFill="1"/>
    <xf numFmtId="172" fontId="19" fillId="0" borderId="48" xfId="4" applyNumberFormat="1" applyFont="1" applyBorder="1"/>
    <xf numFmtId="0" fontId="19" fillId="7" borderId="0" xfId="4" applyFont="1" applyFill="1" applyAlignment="1">
      <alignment vertical="center"/>
    </xf>
    <xf numFmtId="176" fontId="91" fillId="8" borderId="31" xfId="5" applyNumberFormat="1" applyFont="1" applyFill="1" applyBorder="1" applyAlignment="1" applyProtection="1">
      <alignment vertical="center"/>
      <protection locked="0"/>
    </xf>
    <xf numFmtId="176" fontId="91" fillId="8" borderId="31" xfId="4" applyNumberFormat="1" applyFont="1" applyFill="1" applyBorder="1" applyAlignment="1" applyProtection="1">
      <alignment vertical="center"/>
      <protection locked="0"/>
    </xf>
    <xf numFmtId="0" fontId="1" fillId="0" borderId="0" xfId="0" applyFont="1"/>
    <xf numFmtId="0" fontId="0" fillId="5" borderId="0" xfId="0" applyFill="1"/>
    <xf numFmtId="2" fontId="0" fillId="6" borderId="0" xfId="0" applyNumberFormat="1" applyFill="1"/>
    <xf numFmtId="172" fontId="19" fillId="9" borderId="48" xfId="0" applyNumberFormat="1" applyFont="1" applyFill="1" applyBorder="1" applyAlignment="1">
      <alignment vertical="center"/>
    </xf>
    <xf numFmtId="0" fontId="18" fillId="7" borderId="0" xfId="0" applyFont="1" applyFill="1" applyAlignment="1">
      <alignment vertical="center"/>
    </xf>
    <xf numFmtId="0" fontId="1" fillId="7" borderId="0" xfId="0" applyFont="1" applyFill="1"/>
    <xf numFmtId="171" fontId="1" fillId="7" borderId="0" xfId="4" applyNumberFormat="1" applyFill="1"/>
    <xf numFmtId="172" fontId="19" fillId="0" borderId="48" xfId="4" applyNumberFormat="1" applyFont="1" applyBorder="1" applyAlignment="1" applyProtection="1">
      <alignment vertical="center"/>
      <protection locked="0"/>
    </xf>
    <xf numFmtId="0" fontId="9" fillId="9" borderId="0" xfId="0" applyFont="1" applyFill="1" applyAlignment="1" applyProtection="1">
      <alignment vertical="center"/>
      <protection hidden="1"/>
    </xf>
    <xf numFmtId="0" fontId="0" fillId="9" borderId="0" xfId="0" applyFill="1" applyProtection="1">
      <protection hidden="1"/>
    </xf>
    <xf numFmtId="0" fontId="4" fillId="9" borderId="0" xfId="0" applyFont="1" applyFill="1" applyProtection="1">
      <protection hidden="1"/>
    </xf>
    <xf numFmtId="0" fontId="4" fillId="9" borderId="0" xfId="0" applyFont="1" applyFill="1" applyAlignment="1" applyProtection="1">
      <alignment vertical="center"/>
      <protection hidden="1"/>
    </xf>
    <xf numFmtId="0" fontId="13" fillId="9" borderId="0" xfId="0" applyFont="1" applyFill="1" applyProtection="1">
      <protection hidden="1"/>
    </xf>
    <xf numFmtId="0" fontId="5" fillId="9" borderId="0" xfId="0" applyFont="1" applyFill="1" applyAlignment="1" applyProtection="1">
      <alignment vertical="center"/>
      <protection hidden="1"/>
    </xf>
    <xf numFmtId="0" fontId="41" fillId="9" borderId="0" xfId="0" applyFont="1" applyFill="1" applyAlignment="1" applyProtection="1">
      <alignment vertical="center"/>
      <protection hidden="1"/>
    </xf>
    <xf numFmtId="0" fontId="4" fillId="9" borderId="11" xfId="0" applyFont="1" applyFill="1" applyBorder="1" applyAlignment="1" applyProtection="1">
      <alignment vertical="center"/>
      <protection hidden="1"/>
    </xf>
    <xf numFmtId="0" fontId="13" fillId="9" borderId="0" xfId="0" applyFont="1" applyFill="1" applyAlignment="1" applyProtection="1">
      <alignment vertical="center"/>
      <protection hidden="1"/>
    </xf>
    <xf numFmtId="49" fontId="13" fillId="9" borderId="0" xfId="0" applyNumberFormat="1" applyFont="1" applyFill="1" applyAlignment="1" applyProtection="1">
      <alignment horizontal="center" vertical="center"/>
      <protection hidden="1"/>
    </xf>
    <xf numFmtId="49" fontId="0" fillId="9" borderId="0" xfId="0" applyNumberFormat="1" applyFill="1" applyAlignment="1" applyProtection="1">
      <alignment vertical="center"/>
      <protection hidden="1"/>
    </xf>
    <xf numFmtId="0" fontId="11" fillId="9" borderId="0" xfId="0" applyFont="1" applyFill="1" applyAlignment="1" applyProtection="1">
      <alignment vertical="center"/>
      <protection hidden="1"/>
    </xf>
    <xf numFmtId="0" fontId="11" fillId="9" borderId="11" xfId="0" applyFont="1" applyFill="1" applyBorder="1" applyAlignment="1" applyProtection="1">
      <alignment vertical="center"/>
      <protection hidden="1"/>
    </xf>
    <xf numFmtId="49" fontId="4" fillId="9" borderId="0" xfId="0" applyNumberFormat="1" applyFont="1" applyFill="1" applyAlignment="1" applyProtection="1">
      <alignment vertical="center"/>
      <protection hidden="1"/>
    </xf>
    <xf numFmtId="0" fontId="0" fillId="9" borderId="0" xfId="0" applyFill="1" applyAlignment="1" applyProtection="1">
      <alignment vertical="center"/>
      <protection hidden="1"/>
    </xf>
    <xf numFmtId="0" fontId="0" fillId="9" borderId="14" xfId="0" applyFill="1" applyBorder="1" applyProtection="1">
      <protection hidden="1"/>
    </xf>
    <xf numFmtId="0" fontId="0" fillId="9" borderId="11" xfId="0" applyFill="1" applyBorder="1" applyProtection="1">
      <protection hidden="1"/>
    </xf>
    <xf numFmtId="0" fontId="38" fillId="9" borderId="14" xfId="0" applyFont="1" applyFill="1" applyBorder="1" applyAlignment="1" applyProtection="1">
      <alignment horizontal="left"/>
      <protection hidden="1"/>
    </xf>
    <xf numFmtId="0" fontId="46" fillId="9" borderId="0" xfId="0" applyFont="1" applyFill="1" applyAlignment="1" applyProtection="1">
      <alignment horizontal="center"/>
      <protection hidden="1"/>
    </xf>
    <xf numFmtId="0" fontId="6" fillId="9" borderId="14" xfId="0" applyFont="1" applyFill="1" applyBorder="1" applyAlignment="1" applyProtection="1">
      <alignment vertical="center"/>
      <protection hidden="1"/>
    </xf>
    <xf numFmtId="0" fontId="6" fillId="9" borderId="0" xfId="0" applyFont="1" applyFill="1" applyAlignment="1" applyProtection="1">
      <alignment vertical="center"/>
      <protection hidden="1"/>
    </xf>
    <xf numFmtId="0" fontId="43" fillId="9" borderId="0" xfId="0" applyFont="1" applyFill="1" applyAlignment="1" applyProtection="1">
      <alignment vertical="center"/>
      <protection hidden="1"/>
    </xf>
    <xf numFmtId="0" fontId="6" fillId="9" borderId="11" xfId="0" applyFont="1" applyFill="1" applyBorder="1" applyAlignment="1" applyProtection="1">
      <alignment vertical="center"/>
      <protection hidden="1"/>
    </xf>
    <xf numFmtId="0" fontId="26" fillId="9" borderId="0" xfId="0" applyFont="1" applyFill="1" applyAlignment="1" applyProtection="1">
      <alignment horizontal="center" vertical="center"/>
      <protection hidden="1"/>
    </xf>
    <xf numFmtId="0" fontId="26" fillId="9" borderId="0" xfId="0" applyFont="1" applyFill="1" applyProtection="1">
      <protection hidden="1"/>
    </xf>
    <xf numFmtId="0" fontId="6" fillId="9" borderId="31" xfId="0" applyFont="1" applyFill="1" applyBorder="1" applyAlignment="1" applyProtection="1">
      <alignment horizontal="center" vertical="center"/>
      <protection locked="0"/>
    </xf>
    <xf numFmtId="0" fontId="26" fillId="9" borderId="11" xfId="0" applyFont="1" applyFill="1" applyBorder="1" applyAlignment="1" applyProtection="1">
      <alignment horizontal="left" vertical="center"/>
      <protection hidden="1"/>
    </xf>
    <xf numFmtId="0" fontId="26" fillId="9" borderId="18" xfId="0" applyFont="1" applyFill="1" applyBorder="1" applyAlignment="1" applyProtection="1">
      <alignment horizontal="left" vertical="center"/>
      <protection hidden="1"/>
    </xf>
    <xf numFmtId="0" fontId="26" fillId="9" borderId="0" xfId="0" applyFont="1" applyFill="1" applyAlignment="1" applyProtection="1">
      <alignment horizontal="center"/>
      <protection hidden="1"/>
    </xf>
    <xf numFmtId="0" fontId="38" fillId="9" borderId="14" xfId="0" applyFont="1" applyFill="1" applyBorder="1" applyAlignment="1" applyProtection="1">
      <alignment vertical="center"/>
      <protection hidden="1"/>
    </xf>
    <xf numFmtId="0" fontId="38" fillId="9" borderId="0" xfId="0" applyFont="1" applyFill="1" applyAlignment="1" applyProtection="1">
      <alignment vertical="center"/>
      <protection hidden="1"/>
    </xf>
    <xf numFmtId="0" fontId="38" fillId="9" borderId="11" xfId="0" applyFont="1" applyFill="1" applyBorder="1" applyAlignment="1" applyProtection="1">
      <alignment vertical="center"/>
      <protection hidden="1"/>
    </xf>
    <xf numFmtId="0" fontId="6" fillId="9" borderId="14" xfId="0" applyFont="1" applyFill="1" applyBorder="1" applyAlignment="1" applyProtection="1">
      <alignment horizontal="right"/>
      <protection hidden="1"/>
    </xf>
    <xf numFmtId="0" fontId="1" fillId="9" borderId="0" xfId="0" applyFont="1" applyFill="1" applyAlignment="1" applyProtection="1">
      <alignment horizontal="left"/>
      <protection hidden="1"/>
    </xf>
    <xf numFmtId="0" fontId="0" fillId="9" borderId="17" xfId="0" applyFill="1" applyBorder="1" applyProtection="1">
      <protection hidden="1"/>
    </xf>
    <xf numFmtId="0" fontId="6" fillId="9" borderId="14" xfId="0" applyFont="1" applyFill="1" applyBorder="1" applyProtection="1">
      <protection hidden="1"/>
    </xf>
    <xf numFmtId="0" fontId="6" fillId="9" borderId="15" xfId="0" applyFont="1" applyFill="1" applyBorder="1" applyAlignment="1" applyProtection="1">
      <alignment vertical="center"/>
      <protection hidden="1"/>
    </xf>
    <xf numFmtId="0" fontId="12" fillId="9" borderId="5" xfId="0" applyFont="1" applyFill="1" applyBorder="1" applyAlignment="1" applyProtection="1">
      <alignment vertical="center"/>
      <protection hidden="1"/>
    </xf>
    <xf numFmtId="0" fontId="12" fillId="9" borderId="0" xfId="0" applyFont="1" applyFill="1" applyAlignment="1" applyProtection="1">
      <alignment vertical="center"/>
      <protection hidden="1"/>
    </xf>
    <xf numFmtId="0" fontId="6" fillId="9" borderId="6" xfId="0" applyFont="1" applyFill="1" applyBorder="1" applyAlignment="1" applyProtection="1">
      <alignment horizontal="right"/>
      <protection hidden="1"/>
    </xf>
    <xf numFmtId="0" fontId="0" fillId="9" borderId="15" xfId="0" applyFill="1" applyBorder="1" applyProtection="1">
      <protection hidden="1"/>
    </xf>
    <xf numFmtId="0" fontId="0" fillId="9" borderId="5" xfId="0" applyFill="1" applyBorder="1" applyProtection="1">
      <protection hidden="1"/>
    </xf>
    <xf numFmtId="0" fontId="0" fillId="9" borderId="13" xfId="0" applyFill="1" applyBorder="1" applyProtection="1">
      <protection hidden="1"/>
    </xf>
    <xf numFmtId="0" fontId="0" fillId="9" borderId="0" xfId="0" applyFill="1"/>
    <xf numFmtId="0" fontId="0" fillId="9" borderId="11" xfId="0" applyFill="1" applyBorder="1"/>
    <xf numFmtId="0" fontId="6" fillId="9" borderId="0" xfId="0" applyFont="1" applyFill="1"/>
    <xf numFmtId="0" fontId="19" fillId="9" borderId="0" xfId="0" quotePrefix="1" applyFont="1" applyFill="1" applyProtection="1">
      <protection hidden="1"/>
    </xf>
    <xf numFmtId="0" fontId="6" fillId="9" borderId="0" xfId="0" applyFont="1" applyFill="1" applyProtection="1">
      <protection hidden="1"/>
    </xf>
    <xf numFmtId="0" fontId="27" fillId="9" borderId="0" xfId="0" applyFont="1" applyFill="1" applyAlignment="1" applyProtection="1">
      <alignment horizontal="center" vertical="center"/>
      <protection hidden="1"/>
    </xf>
    <xf numFmtId="0" fontId="38" fillId="9" borderId="14" xfId="0" applyFont="1" applyFill="1" applyBorder="1" applyProtection="1">
      <protection hidden="1"/>
    </xf>
    <xf numFmtId="0" fontId="17" fillId="9" borderId="0" xfId="0" applyFont="1" applyFill="1"/>
    <xf numFmtId="0" fontId="19" fillId="9" borderId="0" xfId="0" applyFont="1" applyFill="1" applyAlignment="1" applyProtection="1">
      <alignment vertical="center"/>
      <protection hidden="1"/>
    </xf>
    <xf numFmtId="0" fontId="19" fillId="9" borderId="10" xfId="0" applyFont="1" applyFill="1" applyBorder="1" applyProtection="1">
      <protection hidden="1"/>
    </xf>
    <xf numFmtId="0" fontId="0" fillId="9" borderId="10" xfId="0" applyFill="1" applyBorder="1" applyProtection="1">
      <protection hidden="1"/>
    </xf>
    <xf numFmtId="0" fontId="0" fillId="9" borderId="12" xfId="0" applyFill="1" applyBorder="1" applyProtection="1">
      <protection hidden="1"/>
    </xf>
    <xf numFmtId="0" fontId="13" fillId="7" borderId="5" xfId="0" applyFont="1" applyFill="1" applyBorder="1" applyAlignment="1" applyProtection="1">
      <alignment horizontal="center" vertical="center"/>
      <protection locked="0" hidden="1"/>
    </xf>
    <xf numFmtId="0" fontId="19" fillId="7" borderId="5" xfId="0" applyFont="1" applyFill="1" applyBorder="1" applyAlignment="1" applyProtection="1">
      <alignment horizontal="center" wrapText="1"/>
      <protection locked="0"/>
    </xf>
    <xf numFmtId="0" fontId="19" fillId="7" borderId="0" xfId="0" applyFont="1" applyFill="1" applyAlignment="1" applyProtection="1">
      <alignment horizontal="center" wrapText="1"/>
      <protection locked="0"/>
    </xf>
    <xf numFmtId="0" fontId="6" fillId="7" borderId="5" xfId="0" applyFont="1" applyFill="1" applyBorder="1" applyAlignment="1" applyProtection="1">
      <alignment horizontal="center"/>
      <protection locked="0"/>
    </xf>
    <xf numFmtId="0" fontId="6" fillId="7" borderId="0" xfId="0" applyFont="1" applyFill="1" applyAlignment="1" applyProtection="1">
      <alignment horizontal="center"/>
      <protection locked="0"/>
    </xf>
    <xf numFmtId="0" fontId="19" fillId="7" borderId="5" xfId="0" applyFont="1" applyFill="1" applyBorder="1" applyAlignment="1" applyProtection="1">
      <alignment horizontal="center" wrapText="1"/>
      <protection locked="0" hidden="1"/>
    </xf>
    <xf numFmtId="14" fontId="18" fillId="7" borderId="5" xfId="0" applyNumberFormat="1" applyFont="1" applyFill="1" applyBorder="1" applyAlignment="1" applyProtection="1">
      <alignment horizontal="center" wrapText="1"/>
      <protection locked="0" hidden="1"/>
    </xf>
    <xf numFmtId="0" fontId="4" fillId="9" borderId="0" xfId="0" applyFont="1" applyFill="1" applyAlignment="1">
      <alignment vertical="center"/>
    </xf>
    <xf numFmtId="0" fontId="0" fillId="9" borderId="0" xfId="0" applyFill="1" applyAlignment="1">
      <alignment vertical="center"/>
    </xf>
    <xf numFmtId="0" fontId="6" fillId="9" borderId="16" xfId="0" applyFont="1" applyFill="1" applyBorder="1" applyAlignment="1">
      <alignment horizontal="center" vertical="center" wrapText="1"/>
    </xf>
    <xf numFmtId="0" fontId="6" fillId="9" borderId="40" xfId="0" applyFont="1" applyFill="1" applyBorder="1" applyAlignment="1">
      <alignment horizontal="center" vertical="center" wrapText="1"/>
    </xf>
    <xf numFmtId="0" fontId="70" fillId="9" borderId="41" xfId="0" applyFont="1" applyFill="1" applyBorder="1" applyAlignment="1">
      <alignment horizontal="center" wrapText="1"/>
    </xf>
    <xf numFmtId="0" fontId="8" fillId="9" borderId="0" xfId="0" applyFont="1" applyFill="1" applyAlignment="1">
      <alignment vertical="center"/>
    </xf>
    <xf numFmtId="0" fontId="6" fillId="9" borderId="0" xfId="0" applyFont="1" applyFill="1" applyAlignment="1">
      <alignment vertical="center"/>
    </xf>
    <xf numFmtId="0" fontId="70" fillId="9" borderId="21" xfId="0" applyFont="1" applyFill="1" applyBorder="1" applyAlignment="1">
      <alignment horizontal="center" wrapText="1"/>
    </xf>
    <xf numFmtId="0" fontId="7" fillId="9" borderId="0" xfId="0" applyFont="1" applyFill="1" applyAlignment="1">
      <alignment vertical="center"/>
    </xf>
    <xf numFmtId="0" fontId="18" fillId="9" borderId="16" xfId="0" applyFont="1" applyFill="1" applyBorder="1" applyAlignment="1">
      <alignment horizontal="center" vertical="center" wrapText="1"/>
    </xf>
    <xf numFmtId="0" fontId="6" fillId="2" borderId="7" xfId="0" applyFont="1" applyFill="1" applyBorder="1" applyAlignment="1">
      <alignment horizontal="center" wrapText="1"/>
    </xf>
    <xf numFmtId="0" fontId="1" fillId="2" borderId="0" xfId="0" applyFont="1" applyFill="1" applyAlignment="1" applyProtection="1">
      <alignment horizontal="left" wrapText="1"/>
      <protection locked="0"/>
    </xf>
    <xf numFmtId="0" fontId="1" fillId="2" borderId="0" xfId="0" applyFont="1" applyFill="1" applyAlignment="1" applyProtection="1">
      <alignment horizontal="center" wrapText="1"/>
      <protection locked="0"/>
    </xf>
    <xf numFmtId="0" fontId="19" fillId="2" borderId="0" xfId="0" applyFont="1" applyFill="1" applyAlignment="1" applyProtection="1">
      <alignment horizontal="center" wrapText="1"/>
      <protection locked="0"/>
    </xf>
    <xf numFmtId="0" fontId="6" fillId="2" borderId="1" xfId="0" applyFont="1" applyFill="1" applyBorder="1" applyAlignment="1" applyProtection="1">
      <alignment horizontal="center" wrapText="1"/>
      <protection locked="0"/>
    </xf>
    <xf numFmtId="0" fontId="6" fillId="8" borderId="22" xfId="0" applyFont="1" applyFill="1" applyBorder="1" applyAlignment="1">
      <alignment horizontal="right"/>
    </xf>
    <xf numFmtId="167" fontId="1" fillId="8" borderId="5" xfId="0" applyNumberFormat="1" applyFont="1" applyFill="1" applyBorder="1" applyAlignment="1" applyProtection="1">
      <alignment horizontal="center"/>
      <protection locked="0"/>
    </xf>
    <xf numFmtId="0" fontId="6" fillId="8" borderId="23" xfId="0" applyFont="1" applyFill="1" applyBorder="1" applyAlignment="1">
      <alignment horizontal="right"/>
    </xf>
    <xf numFmtId="167" fontId="1" fillId="8" borderId="19" xfId="0" applyNumberFormat="1" applyFont="1" applyFill="1" applyBorder="1" applyAlignment="1" applyProtection="1">
      <alignment horizontal="center"/>
      <protection locked="0"/>
    </xf>
    <xf numFmtId="0" fontId="6" fillId="8" borderId="7" xfId="0" applyFont="1" applyFill="1" applyBorder="1" applyAlignment="1">
      <alignment horizontal="right"/>
    </xf>
    <xf numFmtId="0" fontId="6" fillId="8" borderId="24" xfId="0" applyFont="1" applyFill="1" applyBorder="1" applyAlignment="1">
      <alignment horizontal="right"/>
    </xf>
    <xf numFmtId="167" fontId="7" fillId="8" borderId="19" xfId="0" applyNumberFormat="1" applyFont="1" applyFill="1" applyBorder="1" applyAlignment="1" applyProtection="1">
      <alignment horizontal="center"/>
      <protection locked="0"/>
    </xf>
    <xf numFmtId="0" fontId="6" fillId="8" borderId="21" xfId="0" applyFont="1" applyFill="1" applyBorder="1" applyAlignment="1">
      <alignment horizontal="right"/>
    </xf>
    <xf numFmtId="167" fontId="7" fillId="8" borderId="20" xfId="0" applyNumberFormat="1" applyFont="1" applyFill="1" applyBorder="1" applyAlignment="1" applyProtection="1">
      <alignment horizontal="center"/>
      <protection locked="0"/>
    </xf>
    <xf numFmtId="0" fontId="7" fillId="9" borderId="0" xfId="0" applyFont="1" applyFill="1"/>
    <xf numFmtId="0" fontId="6" fillId="9" borderId="7" xfId="0" applyFont="1" applyFill="1" applyBorder="1" applyAlignment="1">
      <alignment vertical="center"/>
    </xf>
    <xf numFmtId="0" fontId="6" fillId="9" borderId="0" xfId="0" applyFont="1" applyFill="1" applyAlignment="1">
      <alignment horizontal="center" vertical="center"/>
    </xf>
    <xf numFmtId="0" fontId="7" fillId="9" borderId="7" xfId="0" applyFont="1" applyFill="1" applyBorder="1"/>
    <xf numFmtId="0" fontId="25" fillId="9" borderId="7" xfId="0" applyFont="1" applyFill="1" applyBorder="1"/>
    <xf numFmtId="0" fontId="19" fillId="9" borderId="7" xfId="0" applyFont="1" applyFill="1" applyBorder="1"/>
    <xf numFmtId="0" fontId="19" fillId="9" borderId="0" xfId="0" applyFont="1" applyFill="1"/>
    <xf numFmtId="0" fontId="7" fillId="9" borderId="18" xfId="0" applyFont="1" applyFill="1" applyBorder="1" applyAlignment="1">
      <alignment horizontal="center"/>
    </xf>
    <xf numFmtId="0" fontId="7" fillId="9" borderId="1" xfId="0" applyFont="1" applyFill="1" applyBorder="1"/>
    <xf numFmtId="0" fontId="7" fillId="9" borderId="7" xfId="0" applyFont="1" applyFill="1" applyBorder="1" applyAlignment="1">
      <alignment horizontal="center"/>
    </xf>
    <xf numFmtId="0" fontId="7" fillId="9" borderId="0" xfId="0" applyFont="1" applyFill="1" applyAlignment="1">
      <alignment horizontal="center"/>
    </xf>
    <xf numFmtId="0" fontId="7" fillId="9" borderId="1" xfId="0" applyFont="1" applyFill="1" applyBorder="1" applyAlignment="1">
      <alignment horizontal="center"/>
    </xf>
    <xf numFmtId="0" fontId="7" fillId="9" borderId="21" xfId="0" applyFont="1" applyFill="1" applyBorder="1"/>
    <xf numFmtId="0" fontId="7" fillId="9" borderId="4" xfId="0" applyFont="1" applyFill="1" applyBorder="1"/>
    <xf numFmtId="0" fontId="7" fillId="9" borderId="20" xfId="0" applyFont="1" applyFill="1" applyBorder="1"/>
    <xf numFmtId="0" fontId="7" fillId="9" borderId="20" xfId="0" applyFont="1" applyFill="1" applyBorder="1" applyAlignment="1">
      <alignment horizontal="center"/>
    </xf>
    <xf numFmtId="0" fontId="7" fillId="9" borderId="29" xfId="0" applyFont="1" applyFill="1" applyBorder="1"/>
    <xf numFmtId="172" fontId="19" fillId="9" borderId="0" xfId="0" applyNumberFormat="1" applyFont="1" applyFill="1" applyProtection="1">
      <protection locked="0"/>
    </xf>
    <xf numFmtId="0" fontId="7" fillId="9" borderId="4" xfId="0" applyFont="1" applyFill="1" applyBorder="1" applyAlignment="1">
      <alignment horizontal="center"/>
    </xf>
    <xf numFmtId="0" fontId="7" fillId="9" borderId="25" xfId="0" applyFont="1" applyFill="1" applyBorder="1"/>
    <xf numFmtId="0" fontId="6" fillId="9" borderId="7" xfId="0" applyFont="1" applyFill="1" applyBorder="1"/>
    <xf numFmtId="0" fontId="6" fillId="9" borderId="0" xfId="0" applyFont="1" applyFill="1" applyAlignment="1">
      <alignment horizontal="center"/>
    </xf>
    <xf numFmtId="0" fontId="6" fillId="9" borderId="1" xfId="0" applyFont="1" applyFill="1" applyBorder="1" applyAlignment="1">
      <alignment horizontal="center"/>
    </xf>
    <xf numFmtId="0" fontId="34" fillId="9" borderId="0" xfId="0" applyFont="1" applyFill="1" applyAlignment="1">
      <alignment horizontal="center"/>
    </xf>
    <xf numFmtId="0" fontId="24" fillId="9" borderId="1" xfId="0" applyFont="1" applyFill="1" applyBorder="1" applyAlignment="1">
      <alignment horizontal="center" vertical="center"/>
    </xf>
    <xf numFmtId="0" fontId="19" fillId="9" borderId="7" xfId="0" applyFont="1" applyFill="1" applyBorder="1" applyAlignment="1">
      <alignment horizontal="right"/>
    </xf>
    <xf numFmtId="0" fontId="7" fillId="9" borderId="7" xfId="0" applyFont="1" applyFill="1" applyBorder="1" applyAlignment="1">
      <alignment horizontal="right"/>
    </xf>
    <xf numFmtId="0" fontId="7" fillId="9" borderId="0" xfId="0" applyFont="1" applyFill="1" applyAlignment="1">
      <alignment horizontal="left"/>
    </xf>
    <xf numFmtId="0" fontId="7" fillId="9" borderId="18" xfId="0" applyFont="1" applyFill="1" applyBorder="1"/>
    <xf numFmtId="0" fontId="7" fillId="9" borderId="27" xfId="0" applyFont="1" applyFill="1" applyBorder="1"/>
    <xf numFmtId="171" fontId="6" fillId="9" borderId="0" xfId="0" applyNumberFormat="1" applyFont="1" applyFill="1"/>
    <xf numFmtId="0" fontId="24" fillId="9" borderId="1" xfId="0" applyFont="1" applyFill="1" applyBorder="1" applyAlignment="1">
      <alignment horizontal="right"/>
    </xf>
    <xf numFmtId="172" fontId="19" fillId="7" borderId="5" xfId="0" applyNumberFormat="1" applyFont="1" applyFill="1" applyBorder="1" applyAlignment="1" applyProtection="1">
      <alignment horizontal="center"/>
      <protection locked="0"/>
    </xf>
    <xf numFmtId="172" fontId="19" fillId="7" borderId="19" xfId="0" applyNumberFormat="1" applyFont="1" applyFill="1" applyBorder="1" applyAlignment="1" applyProtection="1">
      <alignment horizontal="center"/>
      <protection locked="0"/>
    </xf>
    <xf numFmtId="172" fontId="19" fillId="7" borderId="0" xfId="0" applyNumberFormat="1" applyFont="1" applyFill="1" applyAlignment="1" applyProtection="1">
      <alignment horizontal="center"/>
      <protection locked="0"/>
    </xf>
    <xf numFmtId="172" fontId="19" fillId="7" borderId="18" xfId="0" applyNumberFormat="1" applyFont="1" applyFill="1" applyBorder="1" applyAlignment="1" applyProtection="1">
      <alignment horizontal="center"/>
      <protection locked="0"/>
    </xf>
    <xf numFmtId="0" fontId="7" fillId="7" borderId="18" xfId="0" applyFont="1" applyFill="1" applyBorder="1" applyAlignment="1">
      <alignment horizontal="center"/>
    </xf>
    <xf numFmtId="0" fontId="7" fillId="7" borderId="0" xfId="0" applyFont="1" applyFill="1"/>
    <xf numFmtId="0" fontId="7" fillId="7" borderId="1" xfId="0" applyFont="1" applyFill="1" applyBorder="1"/>
    <xf numFmtId="168" fontId="19" fillId="7" borderId="5" xfId="0" applyNumberFormat="1" applyFont="1" applyFill="1" applyBorder="1" applyAlignment="1" applyProtection="1">
      <alignment horizontal="center"/>
      <protection locked="0"/>
    </xf>
    <xf numFmtId="15" fontId="19" fillId="7" borderId="26" xfId="0" applyNumberFormat="1" applyFont="1" applyFill="1" applyBorder="1" applyAlignment="1" applyProtection="1">
      <alignment horizontal="center"/>
      <protection locked="0"/>
    </xf>
    <xf numFmtId="168" fontId="19" fillId="7" borderId="0" xfId="0" applyNumberFormat="1" applyFont="1" applyFill="1" applyAlignment="1" applyProtection="1">
      <alignment horizontal="center"/>
      <protection locked="0"/>
    </xf>
    <xf numFmtId="0" fontId="19" fillId="7" borderId="1" xfId="0" applyFont="1" applyFill="1" applyBorder="1" applyAlignment="1" applyProtection="1">
      <alignment horizontal="center"/>
      <protection locked="0"/>
    </xf>
    <xf numFmtId="168" fontId="19" fillId="7" borderId="19" xfId="0" applyNumberFormat="1" applyFont="1" applyFill="1" applyBorder="1" applyAlignment="1" applyProtection="1">
      <alignment horizontal="center"/>
      <protection locked="0"/>
    </xf>
    <xf numFmtId="0" fontId="19" fillId="7" borderId="27" xfId="0" applyFont="1" applyFill="1" applyBorder="1" applyAlignment="1" applyProtection="1">
      <alignment horizontal="center"/>
      <protection locked="0"/>
    </xf>
    <xf numFmtId="0" fontId="19" fillId="7" borderId="28" xfId="0" applyFont="1" applyFill="1" applyBorder="1" applyAlignment="1" applyProtection="1">
      <alignment horizontal="center"/>
      <protection locked="0"/>
    </xf>
    <xf numFmtId="168" fontId="19" fillId="7" borderId="18" xfId="0" applyNumberFormat="1" applyFont="1" applyFill="1" applyBorder="1" applyAlignment="1" applyProtection="1">
      <alignment horizontal="center"/>
      <protection locked="0"/>
    </xf>
    <xf numFmtId="172" fontId="19" fillId="8" borderId="5" xfId="0" applyNumberFormat="1" applyFont="1" applyFill="1" applyBorder="1" applyProtection="1">
      <protection locked="0"/>
    </xf>
    <xf numFmtId="172" fontId="19" fillId="8" borderId="19" xfId="0" applyNumberFormat="1" applyFont="1" applyFill="1" applyBorder="1" applyProtection="1">
      <protection locked="0"/>
    </xf>
    <xf numFmtId="172" fontId="19" fillId="8" borderId="0" xfId="0" applyNumberFormat="1" applyFont="1" applyFill="1" applyProtection="1">
      <protection locked="0"/>
    </xf>
    <xf numFmtId="0" fontId="19" fillId="8" borderId="0" xfId="0" applyFont="1" applyFill="1"/>
    <xf numFmtId="0" fontId="7" fillId="8" borderId="0" xfId="0" applyFont="1" applyFill="1"/>
    <xf numFmtId="174" fontId="6" fillId="4" borderId="9" xfId="0" applyNumberFormat="1" applyFont="1" applyFill="1" applyBorder="1"/>
    <xf numFmtId="174" fontId="6" fillId="4" borderId="30" xfId="0" applyNumberFormat="1" applyFont="1" applyFill="1" applyBorder="1"/>
    <xf numFmtId="164" fontId="99" fillId="9" borderId="5" xfId="0" applyNumberFormat="1" applyFont="1" applyFill="1" applyBorder="1" applyAlignment="1">
      <alignment horizontal="center"/>
    </xf>
    <xf numFmtId="0" fontId="10" fillId="9" borderId="0" xfId="0" applyFont="1" applyFill="1" applyAlignment="1">
      <alignment vertical="center"/>
    </xf>
    <xf numFmtId="0" fontId="10" fillId="9" borderId="1" xfId="0" applyFont="1" applyFill="1" applyBorder="1" applyAlignment="1">
      <alignment vertical="center"/>
    </xf>
    <xf numFmtId="0" fontId="0" fillId="9" borderId="2" xfId="0" applyFill="1" applyBorder="1" applyAlignment="1">
      <alignment horizontal="center" vertical="center"/>
    </xf>
    <xf numFmtId="166" fontId="0" fillId="9" borderId="0" xfId="0" applyNumberFormat="1" applyFill="1" applyAlignment="1">
      <alignment vertical="center"/>
    </xf>
    <xf numFmtId="0" fontId="38" fillId="9" borderId="0" xfId="0" applyFont="1" applyFill="1" applyAlignment="1">
      <alignment horizontal="center" vertical="center"/>
    </xf>
    <xf numFmtId="0" fontId="14" fillId="9" borderId="0" xfId="0" applyFont="1" applyFill="1" applyAlignment="1">
      <alignment horizontal="center" vertical="center"/>
    </xf>
    <xf numFmtId="3" fontId="6" fillId="9" borderId="0" xfId="0" applyNumberFormat="1" applyFont="1" applyFill="1" applyAlignment="1">
      <alignment horizontal="center" vertical="center"/>
    </xf>
    <xf numFmtId="0" fontId="18" fillId="9" borderId="0" xfId="0" applyFont="1" applyFill="1" applyAlignment="1">
      <alignment vertical="center"/>
    </xf>
    <xf numFmtId="0" fontId="19" fillId="9" borderId="2" xfId="0" applyFont="1" applyFill="1" applyBorder="1" applyAlignment="1">
      <alignment horizontal="center" vertical="center"/>
    </xf>
    <xf numFmtId="0" fontId="27" fillId="9" borderId="0" xfId="0" applyFont="1" applyFill="1" applyAlignment="1">
      <alignment vertical="center"/>
    </xf>
    <xf numFmtId="172" fontId="0" fillId="9" borderId="0" xfId="0" applyNumberFormat="1" applyFill="1" applyAlignment="1">
      <alignment vertical="center"/>
    </xf>
    <xf numFmtId="0" fontId="19" fillId="9" borderId="2" xfId="0" applyFont="1" applyFill="1" applyBorder="1" applyAlignment="1" applyProtection="1">
      <alignment horizontal="center" vertical="center"/>
      <protection locked="0"/>
    </xf>
    <xf numFmtId="0" fontId="19" fillId="9" borderId="0" xfId="0" applyFont="1" applyFill="1" applyAlignment="1" applyProtection="1">
      <alignment vertical="center"/>
      <protection locked="0"/>
    </xf>
    <xf numFmtId="172" fontId="26" fillId="9" borderId="0" xfId="0" applyNumberFormat="1" applyFont="1" applyFill="1" applyAlignment="1">
      <alignment horizontal="center" vertical="center"/>
    </xf>
    <xf numFmtId="172" fontId="3" fillId="9" borderId="0" xfId="0" applyNumberFormat="1" applyFont="1" applyFill="1" applyAlignment="1">
      <alignment horizontal="center" vertical="center"/>
    </xf>
    <xf numFmtId="0" fontId="19" fillId="9" borderId="0" xfId="0" applyFont="1" applyFill="1" applyAlignment="1">
      <alignment vertical="center"/>
    </xf>
    <xf numFmtId="172" fontId="19" fillId="9" borderId="0" xfId="0" applyNumberFormat="1" applyFont="1" applyFill="1" applyAlignment="1" applyProtection="1">
      <alignment vertical="center"/>
      <protection locked="0"/>
    </xf>
    <xf numFmtId="172" fontId="6" fillId="9" borderId="0" xfId="0" applyNumberFormat="1" applyFont="1" applyFill="1" applyAlignment="1">
      <alignment vertical="center"/>
    </xf>
    <xf numFmtId="172" fontId="18" fillId="9" borderId="0" xfId="0" applyNumberFormat="1" applyFont="1" applyFill="1" applyAlignment="1">
      <alignment vertical="center"/>
    </xf>
    <xf numFmtId="172" fontId="19" fillId="9" borderId="57" xfId="0" applyNumberFormat="1" applyFont="1" applyFill="1" applyBorder="1" applyAlignment="1">
      <alignment vertical="center"/>
    </xf>
    <xf numFmtId="172" fontId="18" fillId="9" borderId="8" xfId="0" applyNumberFormat="1" applyFont="1" applyFill="1" applyBorder="1" applyAlignment="1">
      <alignment vertical="center"/>
    </xf>
    <xf numFmtId="172" fontId="15" fillId="9" borderId="0" xfId="0" applyNumberFormat="1" applyFont="1" applyFill="1" applyAlignment="1">
      <alignment vertical="center"/>
    </xf>
    <xf numFmtId="0" fontId="37" fillId="9" borderId="0" xfId="0" applyFont="1" applyFill="1" applyAlignment="1">
      <alignment vertical="center"/>
    </xf>
    <xf numFmtId="0" fontId="12" fillId="9" borderId="0" xfId="0" applyFont="1" applyFill="1" applyAlignment="1">
      <alignment vertical="center"/>
    </xf>
    <xf numFmtId="172" fontId="0" fillId="9" borderId="0" xfId="0" quotePrefix="1" applyNumberFormat="1" applyFill="1" applyAlignment="1">
      <alignment vertical="center"/>
    </xf>
    <xf numFmtId="172" fontId="6" fillId="9" borderId="10" xfId="0" applyNumberFormat="1" applyFont="1" applyFill="1" applyBorder="1" applyAlignment="1">
      <alignment vertical="center"/>
    </xf>
    <xf numFmtId="172" fontId="19" fillId="9" borderId="8" xfId="0" applyNumberFormat="1" applyFont="1" applyFill="1" applyBorder="1" applyAlignment="1" applyProtection="1">
      <alignment vertical="center"/>
      <protection locked="0"/>
    </xf>
    <xf numFmtId="169" fontId="19" fillId="9" borderId="0" xfId="0" applyNumberFormat="1" applyFont="1" applyFill="1" applyAlignment="1" applyProtection="1">
      <alignment vertical="center"/>
      <protection locked="0"/>
    </xf>
    <xf numFmtId="172" fontId="19" fillId="9" borderId="0" xfId="0" applyNumberFormat="1" applyFont="1" applyFill="1" applyAlignment="1">
      <alignment vertical="center"/>
    </xf>
    <xf numFmtId="172" fontId="16" fillId="9" borderId="51" xfId="0" applyNumberFormat="1" applyFont="1" applyFill="1" applyBorder="1" applyAlignment="1">
      <alignment vertical="center"/>
    </xf>
    <xf numFmtId="172" fontId="16" fillId="9" borderId="0" xfId="0" applyNumberFormat="1" applyFont="1" applyFill="1" applyAlignment="1">
      <alignment vertical="center"/>
    </xf>
    <xf numFmtId="172" fontId="19" fillId="9" borderId="47" xfId="0" applyNumberFormat="1" applyFont="1" applyFill="1" applyBorder="1" applyAlignment="1">
      <alignment vertical="center"/>
    </xf>
    <xf numFmtId="172" fontId="19" fillId="9" borderId="58" xfId="0" applyNumberFormat="1" applyFont="1" applyFill="1" applyBorder="1" applyAlignment="1">
      <alignment vertical="center"/>
    </xf>
    <xf numFmtId="44" fontId="0" fillId="9" borderId="0" xfId="0" applyNumberFormat="1" applyFill="1" applyAlignment="1">
      <alignment vertical="center"/>
    </xf>
    <xf numFmtId="0" fontId="1" fillId="9" borderId="0" xfId="0" applyFont="1" applyFill="1" applyAlignment="1">
      <alignment vertical="center"/>
    </xf>
    <xf numFmtId="0" fontId="88" fillId="9" borderId="0" xfId="0" applyFont="1" applyFill="1" applyAlignment="1">
      <alignment horizontal="center" vertical="center"/>
    </xf>
    <xf numFmtId="172" fontId="6" fillId="9" borderId="51" xfId="0" applyNumberFormat="1" applyFont="1" applyFill="1" applyBorder="1" applyAlignment="1">
      <alignment vertical="center"/>
    </xf>
    <xf numFmtId="0" fontId="0" fillId="9" borderId="3" xfId="0" applyFill="1" applyBorder="1" applyAlignment="1">
      <alignment horizontal="center" vertical="center"/>
    </xf>
    <xf numFmtId="0" fontId="0" fillId="9" borderId="4" xfId="0" applyFill="1" applyBorder="1" applyAlignment="1">
      <alignment vertical="center"/>
    </xf>
    <xf numFmtId="166" fontId="0" fillId="9" borderId="4" xfId="0" applyNumberFormat="1" applyFill="1" applyBorder="1" applyAlignment="1">
      <alignment vertical="center"/>
    </xf>
    <xf numFmtId="166" fontId="0" fillId="9" borderId="4" xfId="0" quotePrefix="1" applyNumberFormat="1" applyFill="1" applyBorder="1" applyAlignment="1">
      <alignment vertical="center"/>
    </xf>
    <xf numFmtId="0" fontId="0" fillId="9" borderId="0" xfId="0" applyFill="1" applyAlignment="1">
      <alignment horizontal="center" vertical="center"/>
    </xf>
    <xf numFmtId="0" fontId="19" fillId="7" borderId="0" xfId="0" applyFont="1" applyFill="1" applyAlignment="1" applyProtection="1">
      <alignment vertical="center"/>
      <protection locked="0"/>
    </xf>
    <xf numFmtId="172" fontId="19" fillId="7" borderId="52" xfId="0" applyNumberFormat="1" applyFont="1" applyFill="1" applyBorder="1" applyAlignment="1" applyProtection="1">
      <alignment vertical="center"/>
      <protection locked="0"/>
    </xf>
    <xf numFmtId="172" fontId="19" fillId="7" borderId="53" xfId="0" applyNumberFormat="1" applyFont="1" applyFill="1" applyBorder="1" applyAlignment="1" applyProtection="1">
      <alignment vertical="center"/>
      <protection locked="0"/>
    </xf>
    <xf numFmtId="172" fontId="19" fillId="7" borderId="54" xfId="0" applyNumberFormat="1" applyFont="1" applyFill="1" applyBorder="1" applyAlignment="1" applyProtection="1">
      <alignment vertical="center"/>
      <protection locked="0"/>
    </xf>
    <xf numFmtId="172" fontId="19" fillId="7" borderId="55" xfId="0" applyNumberFormat="1" applyFont="1" applyFill="1" applyBorder="1" applyAlignment="1" applyProtection="1">
      <alignment vertical="center"/>
      <protection locked="0"/>
    </xf>
    <xf numFmtId="172" fontId="19" fillId="7" borderId="56" xfId="0" applyNumberFormat="1" applyFont="1" applyFill="1" applyBorder="1" applyAlignment="1" applyProtection="1">
      <alignment vertical="center"/>
      <protection locked="0"/>
    </xf>
    <xf numFmtId="172" fontId="19" fillId="7" borderId="57" xfId="0" applyNumberFormat="1" applyFont="1" applyFill="1" applyBorder="1" applyAlignment="1" applyProtection="1">
      <alignment vertical="center"/>
      <protection locked="0"/>
    </xf>
    <xf numFmtId="172" fontId="19" fillId="7" borderId="50" xfId="0" applyNumberFormat="1" applyFont="1" applyFill="1" applyBorder="1" applyAlignment="1" applyProtection="1">
      <alignment vertical="center"/>
      <protection locked="0"/>
    </xf>
    <xf numFmtId="172" fontId="19" fillId="7" borderId="47" xfId="0" applyNumberFormat="1" applyFont="1" applyFill="1" applyBorder="1" applyAlignment="1" applyProtection="1">
      <alignment vertical="center"/>
      <protection locked="0"/>
    </xf>
    <xf numFmtId="172" fontId="19" fillId="7" borderId="48" xfId="0" applyNumberFormat="1" applyFont="1" applyFill="1" applyBorder="1" applyAlignment="1" applyProtection="1">
      <alignment vertical="center"/>
      <protection locked="0"/>
    </xf>
    <xf numFmtId="169" fontId="19" fillId="7" borderId="48" xfId="0" applyNumberFormat="1" applyFont="1" applyFill="1" applyBorder="1" applyAlignment="1" applyProtection="1">
      <alignment vertical="center"/>
      <protection locked="0"/>
    </xf>
    <xf numFmtId="172" fontId="0" fillId="7" borderId="0" xfId="0" applyNumberFormat="1" applyFill="1" applyAlignment="1">
      <alignment vertical="center"/>
    </xf>
    <xf numFmtId="172" fontId="6" fillId="4" borderId="32" xfId="0" applyNumberFormat="1" applyFont="1" applyFill="1" applyBorder="1" applyAlignment="1">
      <alignment vertical="center"/>
    </xf>
    <xf numFmtId="172" fontId="6" fillId="4" borderId="0" xfId="0" applyNumberFormat="1" applyFont="1" applyFill="1" applyAlignment="1">
      <alignment vertical="center"/>
    </xf>
    <xf numFmtId="172" fontId="20" fillId="4" borderId="32" xfId="0" applyNumberFormat="1" applyFont="1" applyFill="1" applyBorder="1" applyAlignment="1">
      <alignment horizontal="right" vertical="center"/>
    </xf>
    <xf numFmtId="0" fontId="1" fillId="9" borderId="0" xfId="4" applyFill="1"/>
    <xf numFmtId="0" fontId="10" fillId="9" borderId="42" xfId="4" applyFont="1" applyFill="1" applyBorder="1" applyAlignment="1">
      <alignment vertical="center"/>
    </xf>
    <xf numFmtId="164" fontId="22" fillId="9" borderId="10" xfId="4" applyNumberFormat="1" applyFont="1" applyFill="1" applyBorder="1" applyAlignment="1">
      <alignment horizontal="left" vertical="center"/>
    </xf>
    <xf numFmtId="0" fontId="1" fillId="9" borderId="43" xfId="4" applyFill="1" applyBorder="1"/>
    <xf numFmtId="0" fontId="1" fillId="9" borderId="44" xfId="4" applyFill="1" applyBorder="1"/>
    <xf numFmtId="164" fontId="6" fillId="9" borderId="44" xfId="4" applyNumberFormat="1" applyFont="1" applyFill="1" applyBorder="1" applyAlignment="1">
      <alignment horizontal="center"/>
    </xf>
    <xf numFmtId="0" fontId="6" fillId="9" borderId="44" xfId="4" applyFont="1" applyFill="1" applyBorder="1" applyAlignment="1">
      <alignment horizontal="center"/>
    </xf>
    <xf numFmtId="0" fontId="1" fillId="9" borderId="7" xfId="4" applyFill="1" applyBorder="1" applyAlignment="1">
      <alignment horizontal="center"/>
    </xf>
    <xf numFmtId="0" fontId="1" fillId="9" borderId="8" xfId="4" applyFill="1" applyBorder="1"/>
    <xf numFmtId="166" fontId="1" fillId="9" borderId="32" xfId="4" applyNumberFormat="1" applyFill="1" applyBorder="1"/>
    <xf numFmtId="166" fontId="1" fillId="9" borderId="0" xfId="4" applyNumberFormat="1" applyFill="1"/>
    <xf numFmtId="172" fontId="1" fillId="9" borderId="8" xfId="4" applyNumberFormat="1" applyFill="1" applyBorder="1" applyProtection="1">
      <protection locked="0"/>
    </xf>
    <xf numFmtId="0" fontId="1" fillId="9" borderId="0" xfId="0" applyFont="1" applyFill="1"/>
    <xf numFmtId="172" fontId="6" fillId="9" borderId="45" xfId="4" applyNumberFormat="1" applyFont="1" applyFill="1" applyBorder="1" applyProtection="1">
      <protection locked="0"/>
    </xf>
    <xf numFmtId="172" fontId="1" fillId="9" borderId="51" xfId="4" applyNumberFormat="1" applyFill="1" applyBorder="1"/>
    <xf numFmtId="172" fontId="1" fillId="9" borderId="0" xfId="4" applyNumberFormat="1" applyFill="1"/>
    <xf numFmtId="172" fontId="1" fillId="9" borderId="32" xfId="4" applyNumberFormat="1" applyFill="1" applyBorder="1"/>
    <xf numFmtId="172" fontId="1" fillId="9" borderId="0" xfId="4" applyNumberFormat="1" applyFill="1" applyProtection="1">
      <protection locked="0"/>
    </xf>
    <xf numFmtId="172" fontId="6" fillId="9" borderId="8" xfId="4" applyNumberFormat="1" applyFont="1" applyFill="1" applyBorder="1" applyProtection="1">
      <protection locked="0"/>
    </xf>
    <xf numFmtId="172" fontId="1" fillId="9" borderId="51" xfId="4" applyNumberFormat="1" applyFill="1" applyBorder="1" applyProtection="1">
      <protection locked="0"/>
    </xf>
    <xf numFmtId="172" fontId="1" fillId="9" borderId="18" xfId="4" applyNumberFormat="1" applyFill="1" applyBorder="1" applyProtection="1">
      <protection locked="0"/>
    </xf>
    <xf numFmtId="0" fontId="66" fillId="9" borderId="0" xfId="4" applyFont="1" applyFill="1"/>
    <xf numFmtId="0" fontId="6" fillId="9" borderId="0" xfId="4" applyFont="1" applyFill="1"/>
    <xf numFmtId="172" fontId="19" fillId="9" borderId="0" xfId="4" applyNumberFormat="1" applyFont="1" applyFill="1" applyAlignment="1">
      <alignment vertical="center"/>
    </xf>
    <xf numFmtId="0" fontId="1" fillId="9" borderId="0" xfId="4" applyFill="1" applyProtection="1">
      <protection locked="0"/>
    </xf>
    <xf numFmtId="172" fontId="18" fillId="9" borderId="8" xfId="4" applyNumberFormat="1" applyFont="1" applyFill="1" applyBorder="1" applyAlignment="1">
      <alignment vertical="center"/>
    </xf>
    <xf numFmtId="172" fontId="1" fillId="9" borderId="18" xfId="4" applyNumberFormat="1" applyFill="1" applyBorder="1" applyAlignment="1">
      <alignment vertical="center"/>
    </xf>
    <xf numFmtId="172" fontId="1" fillId="9" borderId="0" xfId="4" applyNumberFormat="1" applyFill="1" applyAlignment="1">
      <alignment vertical="center"/>
    </xf>
    <xf numFmtId="172" fontId="19" fillId="9" borderId="47" xfId="4" applyNumberFormat="1" applyFont="1" applyFill="1" applyBorder="1"/>
    <xf numFmtId="0" fontId="1" fillId="9" borderId="0" xfId="4" applyFill="1" applyAlignment="1">
      <alignment horizontal="left"/>
    </xf>
    <xf numFmtId="0" fontId="0" fillId="9" borderId="1" xfId="0" applyFill="1" applyBorder="1"/>
    <xf numFmtId="0" fontId="13" fillId="9" borderId="2" xfId="4" applyFont="1" applyFill="1" applyBorder="1" applyAlignment="1">
      <alignment horizontal="center"/>
    </xf>
    <xf numFmtId="0" fontId="4" fillId="9" borderId="0" xfId="0" applyFont="1" applyFill="1"/>
    <xf numFmtId="0" fontId="10" fillId="9" borderId="0" xfId="4" applyFont="1" applyFill="1"/>
    <xf numFmtId="0" fontId="33" fillId="9" borderId="0" xfId="4" applyFont="1" applyFill="1"/>
    <xf numFmtId="172" fontId="35" fillId="9" borderId="0" xfId="4" applyNumberFormat="1" applyFont="1" applyFill="1"/>
    <xf numFmtId="0" fontId="1" fillId="9" borderId="21" xfId="4" applyFill="1" applyBorder="1" applyAlignment="1">
      <alignment horizontal="center"/>
    </xf>
    <xf numFmtId="0" fontId="1" fillId="9" borderId="46" xfId="4" applyFill="1" applyBorder="1"/>
    <xf numFmtId="0" fontId="89" fillId="9" borderId="4" xfId="4" applyFont="1" applyFill="1" applyBorder="1"/>
    <xf numFmtId="0" fontId="66" fillId="9" borderId="4" xfId="4" applyFont="1" applyFill="1" applyBorder="1"/>
    <xf numFmtId="0" fontId="1" fillId="9" borderId="4" xfId="4" applyFill="1" applyBorder="1"/>
    <xf numFmtId="166" fontId="1" fillId="9" borderId="4" xfId="4" applyNumberFormat="1" applyFill="1" applyBorder="1"/>
    <xf numFmtId="166" fontId="15" fillId="9" borderId="4" xfId="4" quotePrefix="1" applyNumberFormat="1" applyFont="1" applyFill="1" applyBorder="1"/>
    <xf numFmtId="0" fontId="1" fillId="9" borderId="0" xfId="4" applyFill="1" applyAlignment="1">
      <alignment horizontal="center"/>
    </xf>
    <xf numFmtId="172" fontId="19" fillId="7" borderId="47" xfId="4" applyNumberFormat="1" applyFont="1" applyFill="1" applyBorder="1" applyProtection="1">
      <protection locked="0"/>
    </xf>
    <xf numFmtId="172" fontId="19" fillId="7" borderId="48" xfId="4" applyNumberFormat="1" applyFont="1" applyFill="1" applyBorder="1" applyProtection="1">
      <protection locked="0"/>
    </xf>
    <xf numFmtId="172" fontId="1" fillId="7" borderId="49" xfId="4" applyNumberFormat="1" applyFill="1" applyBorder="1"/>
    <xf numFmtId="172" fontId="19" fillId="7" borderId="50" xfId="4" applyNumberFormat="1" applyFont="1" applyFill="1" applyBorder="1" applyProtection="1">
      <protection locked="0"/>
    </xf>
    <xf numFmtId="172" fontId="19" fillId="7" borderId="47" xfId="4" applyNumberFormat="1" applyFont="1" applyFill="1" applyBorder="1" applyAlignment="1" applyProtection="1">
      <alignment vertical="center"/>
      <protection locked="0"/>
    </xf>
    <xf numFmtId="172" fontId="19" fillId="7" borderId="50" xfId="4" applyNumberFormat="1" applyFont="1" applyFill="1" applyBorder="1" applyAlignment="1" applyProtection="1">
      <alignment vertical="center"/>
      <protection locked="0"/>
    </xf>
    <xf numFmtId="172" fontId="19" fillId="7" borderId="48" xfId="4" applyNumberFormat="1" applyFont="1" applyFill="1" applyBorder="1"/>
    <xf numFmtId="172" fontId="20" fillId="4" borderId="32" xfId="4" applyNumberFormat="1" applyFont="1" applyFill="1" applyBorder="1" applyAlignment="1">
      <alignment horizontal="right" vertical="center"/>
    </xf>
    <xf numFmtId="0" fontId="1" fillId="9" borderId="0" xfId="4" applyFill="1" applyAlignment="1">
      <alignment vertical="center"/>
    </xf>
    <xf numFmtId="0" fontId="1" fillId="9" borderId="2" xfId="4" applyFill="1" applyBorder="1" applyAlignment="1">
      <alignment horizontal="center" vertical="center"/>
    </xf>
    <xf numFmtId="164" fontId="6" fillId="9" borderId="0" xfId="4" applyNumberFormat="1" applyFont="1" applyFill="1" applyAlignment="1">
      <alignment horizontal="center" vertical="center"/>
    </xf>
    <xf numFmtId="0" fontId="6" fillId="9" borderId="0" xfId="4" applyFont="1" applyFill="1" applyAlignment="1">
      <alignment horizontal="center" vertical="center"/>
    </xf>
    <xf numFmtId="0" fontId="18" fillId="9" borderId="0" xfId="4" applyFont="1" applyFill="1" applyAlignment="1">
      <alignment vertical="center"/>
    </xf>
    <xf numFmtId="166" fontId="1" fillId="9" borderId="32" xfId="4" applyNumberFormat="1" applyFill="1" applyBorder="1" applyAlignment="1">
      <alignment vertical="center"/>
    </xf>
    <xf numFmtId="166" fontId="1" fillId="9" borderId="0" xfId="4" applyNumberFormat="1" applyFill="1" applyAlignment="1">
      <alignment vertical="center"/>
    </xf>
    <xf numFmtId="0" fontId="19" fillId="9" borderId="2" xfId="4" applyFont="1" applyFill="1" applyBorder="1" applyAlignment="1">
      <alignment horizontal="center" vertical="center"/>
    </xf>
    <xf numFmtId="0" fontId="19" fillId="9" borderId="0" xfId="4" applyFont="1" applyFill="1" applyAlignment="1">
      <alignment vertical="center"/>
    </xf>
    <xf numFmtId="166" fontId="19" fillId="9" borderId="0" xfId="4" applyNumberFormat="1" applyFont="1" applyFill="1" applyAlignment="1">
      <alignment vertical="center"/>
    </xf>
    <xf numFmtId="166" fontId="19" fillId="9" borderId="8" xfId="4" applyNumberFormat="1" applyFont="1" applyFill="1" applyBorder="1" applyAlignment="1">
      <alignment vertical="center"/>
    </xf>
    <xf numFmtId="44" fontId="18" fillId="9" borderId="45" xfId="4" applyNumberFormat="1" applyFont="1" applyFill="1" applyBorder="1" applyAlignment="1">
      <alignment vertical="center"/>
    </xf>
    <xf numFmtId="172" fontId="1" fillId="9" borderId="51" xfId="4" applyNumberFormat="1" applyFill="1" applyBorder="1" applyAlignment="1">
      <alignment vertical="center"/>
    </xf>
    <xf numFmtId="172" fontId="1" fillId="9" borderId="32" xfId="4" applyNumberFormat="1" applyFill="1" applyBorder="1" applyAlignment="1">
      <alignment vertical="center"/>
    </xf>
    <xf numFmtId="44" fontId="18" fillId="9" borderId="8" xfId="4" applyNumberFormat="1" applyFont="1" applyFill="1" applyBorder="1" applyAlignment="1">
      <alignment vertical="center"/>
    </xf>
    <xf numFmtId="0" fontId="1" fillId="9" borderId="18" xfId="4" applyFill="1" applyBorder="1" applyAlignment="1">
      <alignment vertical="center"/>
    </xf>
    <xf numFmtId="0" fontId="15" fillId="9" borderId="0" xfId="0" applyFont="1" applyFill="1" applyAlignment="1">
      <alignment vertical="center"/>
    </xf>
    <xf numFmtId="172" fontId="18" fillId="9" borderId="5" xfId="4" applyNumberFormat="1" applyFont="1" applyFill="1" applyBorder="1" applyAlignment="1">
      <alignment vertical="center"/>
    </xf>
    <xf numFmtId="44" fontId="18" fillId="9" borderId="0" xfId="4" applyNumberFormat="1" applyFont="1" applyFill="1" applyAlignment="1">
      <alignment vertical="center"/>
    </xf>
    <xf numFmtId="172" fontId="15" fillId="9" borderId="51" xfId="4" applyNumberFormat="1" applyFont="1" applyFill="1" applyBorder="1" applyAlignment="1">
      <alignment vertical="center"/>
    </xf>
    <xf numFmtId="166" fontId="15" fillId="9" borderId="0" xfId="4" applyNumberFormat="1" applyFont="1" applyFill="1" applyAlignment="1">
      <alignment vertical="center"/>
    </xf>
    <xf numFmtId="172" fontId="20" fillId="9" borderId="0" xfId="4" applyNumberFormat="1" applyFont="1" applyFill="1" applyAlignment="1">
      <alignment horizontal="right" vertical="center"/>
    </xf>
    <xf numFmtId="166" fontId="1" fillId="9" borderId="0" xfId="4" applyNumberFormat="1" applyFill="1" applyProtection="1">
      <protection locked="0"/>
    </xf>
    <xf numFmtId="44" fontId="6" fillId="9" borderId="45" xfId="4" applyNumberFormat="1" applyFont="1" applyFill="1" applyBorder="1" applyProtection="1">
      <protection locked="0"/>
    </xf>
    <xf numFmtId="166" fontId="1" fillId="9" borderId="18" xfId="4" applyNumberFormat="1" applyFill="1" applyBorder="1" applyAlignment="1">
      <alignment vertical="center"/>
    </xf>
    <xf numFmtId="0" fontId="20" fillId="9" borderId="0" xfId="0" applyFont="1" applyFill="1" applyAlignment="1">
      <alignment horizontal="right" vertical="center"/>
    </xf>
    <xf numFmtId="172" fontId="19" fillId="9" borderId="49" xfId="4" applyNumberFormat="1" applyFont="1" applyFill="1" applyBorder="1" applyAlignment="1">
      <alignment vertical="center"/>
    </xf>
    <xf numFmtId="44" fontId="18" fillId="9" borderId="49" xfId="4" applyNumberFormat="1" applyFont="1" applyFill="1" applyBorder="1" applyAlignment="1">
      <alignment vertical="center"/>
    </xf>
    <xf numFmtId="172" fontId="15" fillId="9" borderId="0" xfId="4" applyNumberFormat="1" applyFont="1" applyFill="1" applyAlignment="1">
      <alignment vertical="center"/>
    </xf>
    <xf numFmtId="0" fontId="10" fillId="9" borderId="2" xfId="4" applyFont="1" applyFill="1" applyBorder="1" applyAlignment="1">
      <alignment horizontal="center" vertical="center"/>
    </xf>
    <xf numFmtId="0" fontId="6" fillId="9" borderId="0" xfId="4" applyFont="1" applyFill="1" applyAlignment="1">
      <alignment vertical="center"/>
    </xf>
    <xf numFmtId="0" fontId="36" fillId="9" borderId="0" xfId="4" applyFont="1" applyFill="1" applyAlignment="1">
      <alignment horizontal="right" vertical="center"/>
    </xf>
    <xf numFmtId="172" fontId="35" fillId="9" borderId="0" xfId="4" applyNumberFormat="1" applyFont="1" applyFill="1" applyAlignment="1">
      <alignment vertical="center"/>
    </xf>
    <xf numFmtId="44" fontId="35" fillId="9" borderId="0" xfId="4" applyNumberFormat="1" applyFont="1" applyFill="1" applyAlignment="1">
      <alignment vertical="center"/>
    </xf>
    <xf numFmtId="0" fontId="1" fillId="9" borderId="3" xfId="4" applyFill="1" applyBorder="1" applyAlignment="1">
      <alignment horizontal="center" vertical="center"/>
    </xf>
    <xf numFmtId="0" fontId="1" fillId="9" borderId="4" xfId="4" applyFill="1" applyBorder="1" applyAlignment="1">
      <alignment vertical="center"/>
    </xf>
    <xf numFmtId="166" fontId="1" fillId="9" borderId="4" xfId="4" applyNumberFormat="1" applyFill="1" applyBorder="1" applyAlignment="1">
      <alignment vertical="center"/>
    </xf>
    <xf numFmtId="166" fontId="1" fillId="9" borderId="4" xfId="4" quotePrefix="1" applyNumberFormat="1" applyFill="1" applyBorder="1" applyAlignment="1">
      <alignment vertical="center"/>
    </xf>
    <xf numFmtId="0" fontId="1" fillId="9" borderId="0" xfId="4" applyFill="1" applyAlignment="1">
      <alignment horizontal="center" vertical="center"/>
    </xf>
    <xf numFmtId="172" fontId="19" fillId="7" borderId="48" xfId="4" applyNumberFormat="1" applyFont="1" applyFill="1" applyBorder="1" applyAlignment="1" applyProtection="1">
      <alignment vertical="center"/>
      <protection locked="0"/>
    </xf>
    <xf numFmtId="172" fontId="19" fillId="7" borderId="57" xfId="4" applyNumberFormat="1" applyFont="1" applyFill="1" applyBorder="1" applyAlignment="1" applyProtection="1">
      <alignment vertical="center"/>
      <protection locked="0"/>
    </xf>
    <xf numFmtId="172" fontId="19" fillId="7" borderId="58" xfId="4" applyNumberFormat="1" applyFont="1" applyFill="1" applyBorder="1" applyAlignment="1" applyProtection="1">
      <alignment vertical="center"/>
      <protection locked="0"/>
    </xf>
    <xf numFmtId="172" fontId="19" fillId="7" borderId="48" xfId="4" applyNumberFormat="1" applyFont="1" applyFill="1" applyBorder="1" applyAlignment="1">
      <alignment vertical="center"/>
    </xf>
    <xf numFmtId="172" fontId="19" fillId="7" borderId="31" xfId="4" applyNumberFormat="1" applyFont="1" applyFill="1" applyBorder="1" applyAlignment="1" applyProtection="1">
      <alignment vertical="center"/>
      <protection locked="0"/>
    </xf>
    <xf numFmtId="9" fontId="22" fillId="4" borderId="0" xfId="4" quotePrefix="1" applyNumberFormat="1" applyFont="1" applyFill="1" applyAlignment="1" applyProtection="1">
      <alignment vertical="center"/>
      <protection locked="0"/>
    </xf>
    <xf numFmtId="0" fontId="19" fillId="9" borderId="0" xfId="4" applyFont="1" applyFill="1"/>
    <xf numFmtId="0" fontId="19" fillId="9" borderId="0" xfId="4" applyFont="1" applyFill="1" applyAlignment="1">
      <alignment horizontal="center" vertical="center"/>
    </xf>
    <xf numFmtId="0" fontId="19" fillId="9" borderId="0" xfId="4" applyFont="1" applyFill="1" applyAlignment="1">
      <alignment horizontal="right" vertical="center"/>
    </xf>
    <xf numFmtId="0" fontId="19" fillId="9" borderId="37" xfId="4" applyFont="1" applyFill="1" applyBorder="1" applyAlignment="1">
      <alignment horizontal="center" vertical="center"/>
    </xf>
    <xf numFmtId="0" fontId="19" fillId="9" borderId="38" xfId="4" applyFont="1" applyFill="1" applyBorder="1" applyAlignment="1">
      <alignment horizontal="center" vertical="center"/>
    </xf>
    <xf numFmtId="0" fontId="19" fillId="9" borderId="38" xfId="4" applyFont="1" applyFill="1" applyBorder="1" applyAlignment="1">
      <alignment horizontal="right" vertical="center"/>
    </xf>
    <xf numFmtId="0" fontId="19" fillId="9" borderId="42" xfId="4" applyFont="1" applyFill="1" applyBorder="1" applyAlignment="1">
      <alignment horizontal="center" vertical="center"/>
    </xf>
    <xf numFmtId="164" fontId="22" fillId="9" borderId="0" xfId="4" applyNumberFormat="1" applyFont="1" applyFill="1" applyAlignment="1">
      <alignment horizontal="left" vertical="center"/>
    </xf>
    <xf numFmtId="0" fontId="19" fillId="9" borderId="59" xfId="4" applyFont="1" applyFill="1" applyBorder="1" applyAlignment="1">
      <alignment horizontal="right" vertical="center"/>
    </xf>
    <xf numFmtId="0" fontId="19" fillId="9" borderId="10" xfId="4" applyFont="1" applyFill="1" applyBorder="1" applyAlignment="1">
      <alignment horizontal="right" vertical="center"/>
    </xf>
    <xf numFmtId="164" fontId="39" fillId="9" borderId="10" xfId="4" applyNumberFormat="1" applyFont="1" applyFill="1" applyBorder="1" applyAlignment="1">
      <alignment horizontal="left" vertical="center"/>
    </xf>
    <xf numFmtId="164" fontId="19" fillId="9" borderId="10" xfId="4" applyNumberFormat="1" applyFont="1" applyFill="1" applyBorder="1" applyAlignment="1">
      <alignment horizontal="center" vertical="center"/>
    </xf>
    <xf numFmtId="164" fontId="19" fillId="9" borderId="60" xfId="4" applyNumberFormat="1" applyFont="1" applyFill="1" applyBorder="1" applyAlignment="1">
      <alignment horizontal="center" vertical="center"/>
    </xf>
    <xf numFmtId="0" fontId="19" fillId="9" borderId="43" xfId="4" applyFont="1" applyFill="1" applyBorder="1"/>
    <xf numFmtId="0" fontId="19" fillId="9" borderId="44" xfId="4" applyFont="1" applyFill="1" applyBorder="1"/>
    <xf numFmtId="0" fontId="19" fillId="9" borderId="44" xfId="4" applyFont="1" applyFill="1" applyBorder="1" applyAlignment="1">
      <alignment horizontal="right"/>
    </xf>
    <xf numFmtId="0" fontId="19" fillId="9" borderId="61" xfId="4" applyFont="1" applyFill="1" applyBorder="1"/>
    <xf numFmtId="0" fontId="18" fillId="9" borderId="2" xfId="4" applyFont="1" applyFill="1" applyBorder="1" applyAlignment="1">
      <alignment horizontal="center"/>
    </xf>
    <xf numFmtId="0" fontId="19" fillId="9" borderId="8" xfId="4" applyFont="1" applyFill="1" applyBorder="1"/>
    <xf numFmtId="0" fontId="18" fillId="9" borderId="0" xfId="0" applyFont="1" applyFill="1"/>
    <xf numFmtId="0" fontId="18" fillId="9" borderId="0" xfId="4" applyFont="1" applyFill="1"/>
    <xf numFmtId="0" fontId="22" fillId="9" borderId="0" xfId="4" applyFont="1" applyFill="1" applyAlignment="1">
      <alignment horizontal="left"/>
    </xf>
    <xf numFmtId="0" fontId="19" fillId="9" borderId="1" xfId="4" applyFont="1" applyFill="1" applyBorder="1"/>
    <xf numFmtId="0" fontId="19" fillId="9" borderId="7" xfId="4" applyFont="1" applyFill="1" applyBorder="1" applyAlignment="1">
      <alignment horizontal="center"/>
    </xf>
    <xf numFmtId="0" fontId="19" fillId="9" borderId="0" xfId="4" applyFont="1" applyFill="1" applyAlignment="1">
      <alignment horizontal="right"/>
    </xf>
    <xf numFmtId="166" fontId="18" fillId="9" borderId="0" xfId="4" applyNumberFormat="1" applyFont="1" applyFill="1" applyAlignment="1">
      <alignment horizontal="right"/>
    </xf>
    <xf numFmtId="0" fontId="44" fillId="9" borderId="7" xfId="0" applyFont="1" applyFill="1" applyBorder="1" applyAlignment="1">
      <alignment horizontal="center" vertical="center"/>
    </xf>
    <xf numFmtId="0" fontId="19" fillId="9" borderId="8" xfId="0" applyFont="1" applyFill="1" applyBorder="1" applyAlignment="1">
      <alignment vertical="center"/>
    </xf>
    <xf numFmtId="164" fontId="45" fillId="9" borderId="0" xfId="0" applyNumberFormat="1" applyFont="1" applyFill="1" applyAlignment="1">
      <alignment horizontal="center" vertical="center" wrapText="1"/>
    </xf>
    <xf numFmtId="0" fontId="19" fillId="9" borderId="0" xfId="0" applyFont="1" applyFill="1" applyAlignment="1">
      <alignment horizontal="right"/>
    </xf>
    <xf numFmtId="166" fontId="34" fillId="9" borderId="0" xfId="0" applyNumberFormat="1" applyFont="1" applyFill="1" applyAlignment="1">
      <alignment horizontal="center" vertical="center" wrapText="1"/>
    </xf>
    <xf numFmtId="166" fontId="18" fillId="9" borderId="0" xfId="0" applyNumberFormat="1" applyFont="1" applyFill="1" applyAlignment="1">
      <alignment horizontal="right"/>
    </xf>
    <xf numFmtId="166" fontId="18" fillId="9" borderId="0" xfId="0" applyNumberFormat="1" applyFont="1" applyFill="1" applyAlignment="1">
      <alignment horizontal="center" vertical="center" wrapText="1"/>
    </xf>
    <xf numFmtId="0" fontId="19" fillId="9" borderId="1" xfId="0" applyFont="1" applyFill="1" applyBorder="1"/>
    <xf numFmtId="0" fontId="34" fillId="9" borderId="7" xfId="0" applyFont="1" applyFill="1" applyBorder="1" applyAlignment="1">
      <alignment horizontal="center"/>
    </xf>
    <xf numFmtId="174" fontId="3" fillId="9" borderId="56" xfId="4" applyNumberFormat="1" applyFont="1" applyFill="1" applyBorder="1" applyAlignment="1">
      <alignment horizontal="right"/>
    </xf>
    <xf numFmtId="172" fontId="19" fillId="9" borderId="0" xfId="4" applyNumberFormat="1" applyFont="1" applyFill="1" applyAlignment="1">
      <alignment horizontal="right"/>
    </xf>
    <xf numFmtId="172" fontId="18" fillId="9" borderId="0" xfId="4" applyNumberFormat="1" applyFont="1" applyFill="1" applyAlignment="1">
      <alignment horizontal="right"/>
    </xf>
    <xf numFmtId="174" fontId="20" fillId="9" borderId="0" xfId="4" applyNumberFormat="1" applyFont="1" applyFill="1" applyAlignment="1">
      <alignment horizontal="right"/>
    </xf>
    <xf numFmtId="174" fontId="3" fillId="9" borderId="48" xfId="4" applyNumberFormat="1" applyFont="1" applyFill="1" applyBorder="1" applyAlignment="1">
      <alignment horizontal="right"/>
    </xf>
    <xf numFmtId="174" fontId="3" fillId="9" borderId="48" xfId="4" applyNumberFormat="1" applyFont="1" applyFill="1" applyBorder="1"/>
    <xf numFmtId="172" fontId="19" fillId="9" borderId="0" xfId="4" applyNumberFormat="1" applyFont="1" applyFill="1"/>
    <xf numFmtId="172" fontId="19" fillId="9" borderId="8" xfId="4" applyNumberFormat="1" applyFont="1" applyFill="1" applyBorder="1"/>
    <xf numFmtId="174" fontId="3" fillId="9" borderId="50" xfId="4" applyNumberFormat="1" applyFont="1" applyFill="1" applyBorder="1"/>
    <xf numFmtId="172" fontId="18" fillId="9" borderId="8" xfId="4" applyNumberFormat="1" applyFont="1" applyFill="1" applyBorder="1"/>
    <xf numFmtId="172" fontId="3" fillId="9" borderId="0" xfId="4" applyNumberFormat="1" applyFont="1" applyFill="1"/>
    <xf numFmtId="172" fontId="18" fillId="9" borderId="51" xfId="4" applyNumberFormat="1" applyFont="1" applyFill="1" applyBorder="1" applyAlignment="1">
      <alignment horizontal="right"/>
    </xf>
    <xf numFmtId="0" fontId="34" fillId="9" borderId="7" xfId="4" applyFont="1" applyFill="1" applyBorder="1" applyAlignment="1">
      <alignment horizontal="center"/>
    </xf>
    <xf numFmtId="164" fontId="6" fillId="9" borderId="5" xfId="4" applyNumberFormat="1" applyFont="1" applyFill="1" applyBorder="1" applyAlignment="1">
      <alignment horizontal="center"/>
    </xf>
    <xf numFmtId="172" fontId="48" fillId="9" borderId="0" xfId="4" applyNumberFormat="1" applyFont="1" applyFill="1" applyAlignment="1">
      <alignment horizontal="right"/>
    </xf>
    <xf numFmtId="172" fontId="51" fillId="9" borderId="0" xfId="4" applyNumberFormat="1" applyFont="1" applyFill="1" applyAlignment="1">
      <alignment horizontal="left"/>
    </xf>
    <xf numFmtId="44" fontId="49" fillId="9" borderId="0" xfId="4" applyNumberFormat="1" applyFont="1" applyFill="1" applyAlignment="1">
      <alignment horizontal="right"/>
    </xf>
    <xf numFmtId="0" fontId="19" fillId="9" borderId="62" xfId="4" applyFont="1" applyFill="1" applyBorder="1" applyAlignment="1">
      <alignment horizontal="center"/>
    </xf>
    <xf numFmtId="0" fontId="19" fillId="9" borderId="63" xfId="4" applyFont="1" applyFill="1" applyBorder="1"/>
    <xf numFmtId="0" fontId="18" fillId="9" borderId="51" xfId="4" applyFont="1" applyFill="1" applyBorder="1"/>
    <xf numFmtId="0" fontId="19" fillId="9" borderId="51" xfId="4" applyFont="1" applyFill="1" applyBorder="1"/>
    <xf numFmtId="0" fontId="19" fillId="9" borderId="51" xfId="4" applyFont="1" applyFill="1" applyBorder="1" applyAlignment="1">
      <alignment horizontal="right"/>
    </xf>
    <xf numFmtId="44" fontId="49" fillId="9" borderId="51" xfId="4" applyNumberFormat="1" applyFont="1" applyFill="1" applyBorder="1" applyAlignment="1">
      <alignment horizontal="right"/>
    </xf>
    <xf numFmtId="0" fontId="19" fillId="9" borderId="64" xfId="4" applyFont="1" applyFill="1" applyBorder="1"/>
    <xf numFmtId="0" fontId="18" fillId="9" borderId="2" xfId="4" applyFont="1" applyFill="1" applyBorder="1" applyAlignment="1">
      <alignment horizontal="center" vertical="center"/>
    </xf>
    <xf numFmtId="0" fontId="22" fillId="9" borderId="0" xfId="4" applyFont="1" applyFill="1" applyAlignment="1">
      <alignment horizontal="center" vertical="center"/>
    </xf>
    <xf numFmtId="166" fontId="18" fillId="9" borderId="0" xfId="4" applyNumberFormat="1" applyFont="1" applyFill="1" applyAlignment="1">
      <alignment horizontal="right" vertical="center"/>
    </xf>
    <xf numFmtId="0" fontId="26" fillId="9" borderId="2" xfId="4" applyFont="1" applyFill="1" applyBorder="1" applyAlignment="1">
      <alignment horizontal="center" vertical="center"/>
    </xf>
    <xf numFmtId="166" fontId="18" fillId="9" borderId="0" xfId="4" applyNumberFormat="1" applyFont="1" applyFill="1" applyAlignment="1">
      <alignment horizontal="center" vertical="center" wrapText="1"/>
    </xf>
    <xf numFmtId="0" fontId="34" fillId="9" borderId="2" xfId="4" applyFont="1" applyFill="1" applyBorder="1" applyAlignment="1">
      <alignment horizontal="center" vertical="center"/>
    </xf>
    <xf numFmtId="174" fontId="3" fillId="9" borderId="47" xfId="2" applyNumberFormat="1" applyFont="1" applyFill="1" applyBorder="1" applyAlignment="1" applyProtection="1"/>
    <xf numFmtId="44" fontId="19" fillId="9" borderId="0" xfId="2" applyFont="1" applyFill="1" applyBorder="1" applyAlignment="1" applyProtection="1">
      <alignment vertical="center"/>
    </xf>
    <xf numFmtId="174" fontId="3" fillId="9" borderId="48" xfId="2" applyNumberFormat="1" applyFont="1" applyFill="1" applyBorder="1" applyAlignment="1" applyProtection="1"/>
    <xf numFmtId="0" fontId="34" fillId="9" borderId="7" xfId="4" applyFont="1" applyFill="1" applyBorder="1" applyAlignment="1">
      <alignment horizontal="center" vertical="center"/>
    </xf>
    <xf numFmtId="174" fontId="3" fillId="9" borderId="57" xfId="2" applyNumberFormat="1" applyFont="1" applyFill="1" applyBorder="1" applyAlignment="1" applyProtection="1"/>
    <xf numFmtId="174" fontId="3" fillId="9" borderId="50" xfId="2" applyNumberFormat="1" applyFont="1" applyFill="1" applyBorder="1" applyAlignment="1" applyProtection="1"/>
    <xf numFmtId="170" fontId="19" fillId="9" borderId="0" xfId="2" applyNumberFormat="1" applyFont="1" applyFill="1" applyBorder="1" applyAlignment="1" applyProtection="1">
      <alignment vertical="center"/>
    </xf>
    <xf numFmtId="44" fontId="18" fillId="9" borderId="32" xfId="4" applyNumberFormat="1" applyFont="1" applyFill="1" applyBorder="1" applyAlignment="1">
      <alignment horizontal="right"/>
    </xf>
    <xf numFmtId="166" fontId="18" fillId="9" borderId="0" xfId="4" applyNumberFormat="1" applyFont="1" applyFill="1" applyAlignment="1">
      <alignment vertical="center"/>
    </xf>
    <xf numFmtId="164" fontId="6" fillId="9" borderId="0" xfId="4" applyNumberFormat="1" applyFont="1" applyFill="1" applyAlignment="1">
      <alignment horizontal="center"/>
    </xf>
    <xf numFmtId="0" fontId="19" fillId="9" borderId="18" xfId="4" applyFont="1" applyFill="1" applyBorder="1"/>
    <xf numFmtId="0" fontId="51" fillId="9" borderId="0" xfId="4" applyFont="1" applyFill="1" applyAlignment="1">
      <alignment horizontal="center"/>
    </xf>
    <xf numFmtId="0" fontId="51" fillId="9" borderId="0" xfId="4" applyFont="1" applyFill="1" applyAlignment="1">
      <alignment horizontal="right"/>
    </xf>
    <xf numFmtId="0" fontId="51" fillId="9" borderId="51" xfId="4" applyFont="1" applyFill="1" applyBorder="1" applyAlignment="1">
      <alignment horizontal="right"/>
    </xf>
    <xf numFmtId="0" fontId="51" fillId="9" borderId="0" xfId="4" applyFont="1" applyFill="1" applyAlignment="1">
      <alignment horizontal="center" wrapText="1"/>
    </xf>
    <xf numFmtId="0" fontId="19" fillId="9" borderId="21" xfId="4" applyFont="1" applyFill="1" applyBorder="1" applyAlignment="1">
      <alignment horizontal="center"/>
    </xf>
    <xf numFmtId="0" fontId="19" fillId="9" borderId="4" xfId="4" applyFont="1" applyFill="1" applyBorder="1"/>
    <xf numFmtId="0" fontId="19" fillId="9" borderId="4" xfId="4" applyFont="1" applyFill="1" applyBorder="1" applyAlignment="1">
      <alignment horizontal="right"/>
    </xf>
    <xf numFmtId="166" fontId="19" fillId="9" borderId="4" xfId="4" applyNumberFormat="1" applyFont="1" applyFill="1" applyBorder="1"/>
    <xf numFmtId="166" fontId="25" fillId="9" borderId="4" xfId="4" quotePrefix="1" applyNumberFormat="1" applyFont="1" applyFill="1" applyBorder="1"/>
    <xf numFmtId="0" fontId="19" fillId="9" borderId="25" xfId="4" applyFont="1" applyFill="1" applyBorder="1"/>
    <xf numFmtId="0" fontId="19" fillId="9" borderId="0" xfId="4" applyFont="1" applyFill="1" applyAlignment="1">
      <alignment horizontal="center"/>
    </xf>
    <xf numFmtId="166" fontId="19" fillId="9" borderId="0" xfId="4" applyNumberFormat="1" applyFont="1" applyFill="1"/>
    <xf numFmtId="0" fontId="1" fillId="9" borderId="37" xfId="4" applyFill="1" applyBorder="1"/>
    <xf numFmtId="0" fontId="1" fillId="9" borderId="38" xfId="4" applyFill="1" applyBorder="1"/>
    <xf numFmtId="0" fontId="1" fillId="9" borderId="42" xfId="4" applyFill="1" applyBorder="1"/>
    <xf numFmtId="0" fontId="1" fillId="9" borderId="7" xfId="4" applyFill="1" applyBorder="1"/>
    <xf numFmtId="0" fontId="1" fillId="9" borderId="65" xfId="4" applyFill="1" applyBorder="1"/>
    <xf numFmtId="0" fontId="4" fillId="9" borderId="10" xfId="4" applyFont="1" applyFill="1" applyBorder="1"/>
    <xf numFmtId="0" fontId="1" fillId="9" borderId="10" xfId="4" applyFill="1" applyBorder="1"/>
    <xf numFmtId="0" fontId="1" fillId="9" borderId="10" xfId="4" applyFill="1" applyBorder="1" applyAlignment="1">
      <alignment horizontal="left"/>
    </xf>
    <xf numFmtId="0" fontId="1" fillId="9" borderId="60" xfId="4" applyFill="1" applyBorder="1"/>
    <xf numFmtId="0" fontId="4" fillId="9" borderId="0" xfId="4" applyFont="1" applyFill="1"/>
    <xf numFmtId="0" fontId="1" fillId="9" borderId="1" xfId="4" applyFill="1" applyBorder="1"/>
    <xf numFmtId="0" fontId="6" fillId="9" borderId="0" xfId="0" applyFont="1" applyFill="1" applyAlignment="1">
      <alignment horizontal="left"/>
    </xf>
    <xf numFmtId="0" fontId="54" fillId="9" borderId="0" xfId="4" applyFont="1" applyFill="1" applyAlignment="1">
      <alignment horizontal="left"/>
    </xf>
    <xf numFmtId="0" fontId="34" fillId="9" borderId="0" xfId="4" applyFont="1" applyFill="1" applyAlignment="1">
      <alignment wrapText="1"/>
    </xf>
    <xf numFmtId="0" fontId="54" fillId="9" borderId="0" xfId="0" applyFont="1" applyFill="1" applyAlignment="1">
      <alignment horizontal="left"/>
    </xf>
    <xf numFmtId="0" fontId="60" fillId="9" borderId="0" xfId="4" applyFont="1" applyFill="1" applyAlignment="1">
      <alignment horizontal="center"/>
    </xf>
    <xf numFmtId="0" fontId="62" fillId="9" borderId="0" xfId="4" applyFont="1" applyFill="1" applyAlignment="1">
      <alignment horizontal="center"/>
    </xf>
    <xf numFmtId="0" fontId="6" fillId="9" borderId="0" xfId="4" applyFont="1" applyFill="1" applyAlignment="1">
      <alignment horizontal="center"/>
    </xf>
    <xf numFmtId="171" fontId="1" fillId="9" borderId="0" xfId="4" applyNumberFormat="1" applyFill="1"/>
    <xf numFmtId="171" fontId="1" fillId="9" borderId="0" xfId="4" applyNumberFormat="1" applyFill="1" applyAlignment="1">
      <alignment horizontal="right"/>
    </xf>
    <xf numFmtId="0" fontId="1" fillId="9" borderId="0" xfId="4" applyFill="1" applyAlignment="1">
      <alignment horizontal="left" wrapText="1"/>
    </xf>
    <xf numFmtId="171" fontId="90" fillId="9" borderId="0" xfId="4" applyNumberFormat="1" applyFont="1" applyFill="1"/>
    <xf numFmtId="44" fontId="19" fillId="9" borderId="18" xfId="4" applyNumberFormat="1" applyFont="1" applyFill="1" applyBorder="1" applyAlignment="1">
      <alignment horizontal="right"/>
    </xf>
    <xf numFmtId="44" fontId="19" fillId="9" borderId="0" xfId="4" applyNumberFormat="1" applyFont="1" applyFill="1" applyAlignment="1">
      <alignment horizontal="right"/>
    </xf>
    <xf numFmtId="44" fontId="1" fillId="9" borderId="18" xfId="4" applyNumberFormat="1" applyFill="1" applyBorder="1" applyAlignment="1">
      <alignment horizontal="right"/>
    </xf>
    <xf numFmtId="0" fontId="45" fillId="9" borderId="0" xfId="4" applyFont="1" applyFill="1"/>
    <xf numFmtId="174" fontId="1" fillId="9" borderId="0" xfId="4" applyNumberFormat="1" applyFill="1" applyAlignment="1">
      <alignment horizontal="right"/>
    </xf>
    <xf numFmtId="0" fontId="6" fillId="9" borderId="0" xfId="4" applyFont="1" applyFill="1" applyAlignment="1">
      <alignment horizontal="center" vertical="top"/>
    </xf>
    <xf numFmtId="0" fontId="32" fillId="9" borderId="0" xfId="4" applyFont="1" applyFill="1" applyAlignment="1">
      <alignment horizontal="center"/>
    </xf>
    <xf numFmtId="0" fontId="1" fillId="9" borderId="18" xfId="4" applyFill="1" applyBorder="1"/>
    <xf numFmtId="0" fontId="12" fillId="9" borderId="0" xfId="0" applyFont="1" applyFill="1"/>
    <xf numFmtId="0" fontId="12" fillId="9" borderId="0" xfId="0" applyFont="1" applyFill="1" applyAlignment="1">
      <alignment horizontal="left"/>
    </xf>
    <xf numFmtId="171" fontId="1" fillId="9" borderId="32" xfId="4" applyNumberFormat="1" applyFill="1" applyBorder="1"/>
    <xf numFmtId="0" fontId="36" fillId="9" borderId="0" xfId="4" applyFont="1" applyFill="1" applyAlignment="1">
      <alignment horizontal="center"/>
    </xf>
    <xf numFmtId="0" fontId="12" fillId="9" borderId="0" xfId="4" applyFont="1" applyFill="1"/>
    <xf numFmtId="0" fontId="1" fillId="9" borderId="32" xfId="4" applyFill="1" applyBorder="1"/>
    <xf numFmtId="0" fontId="1" fillId="9" borderId="32" xfId="4" applyFill="1" applyBorder="1" applyAlignment="1">
      <alignment horizontal="left"/>
    </xf>
    <xf numFmtId="0" fontId="1" fillId="9" borderId="66" xfId="4" applyFill="1" applyBorder="1"/>
    <xf numFmtId="0" fontId="0" fillId="9" borderId="0" xfId="0" applyFill="1" applyAlignment="1">
      <alignment horizontal="center"/>
    </xf>
    <xf numFmtId="168" fontId="6" fillId="9" borderId="0" xfId="4" applyNumberFormat="1" applyFont="1" applyFill="1" applyAlignment="1">
      <alignment horizontal="center"/>
    </xf>
    <xf numFmtId="174" fontId="1" fillId="9" borderId="67" xfId="4" applyNumberFormat="1" applyFill="1" applyBorder="1"/>
    <xf numFmtId="168" fontId="18" fillId="9" borderId="0" xfId="4" applyNumberFormat="1" applyFont="1" applyFill="1" applyAlignment="1">
      <alignment horizontal="center"/>
    </xf>
    <xf numFmtId="174" fontId="1" fillId="9" borderId="0" xfId="4" applyNumberFormat="1" applyFill="1"/>
    <xf numFmtId="0" fontId="3" fillId="9" borderId="0" xfId="4" applyFont="1" applyFill="1"/>
    <xf numFmtId="174" fontId="4" fillId="9" borderId="0" xfId="4" applyNumberFormat="1" applyFont="1" applyFill="1" applyAlignment="1">
      <alignment horizontal="right"/>
    </xf>
    <xf numFmtId="0" fontId="18" fillId="9" borderId="63" xfId="0" applyFont="1" applyFill="1" applyBorder="1"/>
    <xf numFmtId="0" fontId="0" fillId="9" borderId="51" xfId="0" applyFill="1" applyBorder="1" applyAlignment="1">
      <alignment horizontal="left"/>
    </xf>
    <xf numFmtId="0" fontId="0" fillId="9" borderId="51" xfId="0" applyFill="1" applyBorder="1"/>
    <xf numFmtId="44" fontId="4" fillId="9" borderId="51" xfId="0" applyNumberFormat="1" applyFont="1" applyFill="1" applyBorder="1" applyAlignment="1">
      <alignment horizontal="right"/>
    </xf>
    <xf numFmtId="0" fontId="0" fillId="9" borderId="68" xfId="0" applyFill="1" applyBorder="1"/>
    <xf numFmtId="0" fontId="100" fillId="9" borderId="8" xfId="0" applyFont="1" applyFill="1" applyBorder="1"/>
    <xf numFmtId="0" fontId="0" fillId="9" borderId="0" xfId="0" applyFill="1" applyAlignment="1">
      <alignment horizontal="left"/>
    </xf>
    <xf numFmtId="0" fontId="100" fillId="9" borderId="0" xfId="0" applyFont="1" applyFill="1"/>
    <xf numFmtId="0" fontId="6" fillId="9" borderId="8" xfId="0" applyFont="1" applyFill="1" applyBorder="1"/>
    <xf numFmtId="0" fontId="18" fillId="9" borderId="8" xfId="0" applyFont="1" applyFill="1" applyBorder="1"/>
    <xf numFmtId="44" fontId="4" fillId="9" borderId="0" xfId="0" applyNumberFormat="1" applyFont="1" applyFill="1" applyAlignment="1">
      <alignment horizontal="right"/>
    </xf>
    <xf numFmtId="0" fontId="0" fillId="9" borderId="69" xfId="0" applyFill="1" applyBorder="1"/>
    <xf numFmtId="0" fontId="101" fillId="9" borderId="0" xfId="0" applyFont="1" applyFill="1" applyAlignment="1">
      <alignment horizontal="left"/>
    </xf>
    <xf numFmtId="0" fontId="101" fillId="9" borderId="0" xfId="0" applyFont="1" applyFill="1"/>
    <xf numFmtId="0" fontId="99" fillId="9" borderId="8" xfId="0" applyFont="1" applyFill="1" applyBorder="1"/>
    <xf numFmtId="0" fontId="102" fillId="9" borderId="0" xfId="0" applyFont="1" applyFill="1" applyAlignment="1">
      <alignment horizontal="left"/>
    </xf>
    <xf numFmtId="0" fontId="102" fillId="9" borderId="0" xfId="0" applyFont="1" applyFill="1"/>
    <xf numFmtId="0" fontId="99" fillId="9" borderId="0" xfId="0" applyFont="1" applyFill="1"/>
    <xf numFmtId="0" fontId="18" fillId="9" borderId="70" xfId="0" applyFont="1" applyFill="1" applyBorder="1"/>
    <xf numFmtId="0" fontId="0" fillId="9" borderId="32" xfId="0" applyFill="1" applyBorder="1" applyAlignment="1">
      <alignment horizontal="left"/>
    </xf>
    <xf numFmtId="0" fontId="0" fillId="9" borderId="32" xfId="0" applyFill="1" applyBorder="1"/>
    <xf numFmtId="44" fontId="4" fillId="9" borderId="32" xfId="0" applyNumberFormat="1" applyFont="1" applyFill="1" applyBorder="1" applyAlignment="1">
      <alignment horizontal="right"/>
    </xf>
    <xf numFmtId="0" fontId="0" fillId="9" borderId="71" xfId="0" applyFill="1" applyBorder="1"/>
    <xf numFmtId="0" fontId="1" fillId="9" borderId="21" xfId="4" applyFill="1" applyBorder="1"/>
    <xf numFmtId="0" fontId="1" fillId="9" borderId="4" xfId="4" applyFill="1" applyBorder="1" applyAlignment="1">
      <alignment horizontal="left"/>
    </xf>
    <xf numFmtId="0" fontId="1" fillId="9" borderId="25" xfId="4" applyFill="1" applyBorder="1"/>
    <xf numFmtId="0" fontId="1" fillId="9" borderId="38" xfId="4" applyFill="1" applyBorder="1" applyAlignment="1">
      <alignment horizontal="left"/>
    </xf>
    <xf numFmtId="0" fontId="6" fillId="9" borderId="0" xfId="0" applyFont="1" applyFill="1" applyAlignment="1">
      <alignment horizontal="right"/>
    </xf>
    <xf numFmtId="171" fontId="1" fillId="7" borderId="5" xfId="4" applyNumberFormat="1" applyFill="1" applyBorder="1"/>
    <xf numFmtId="44" fontId="4" fillId="0" borderId="0" xfId="0" applyNumberFormat="1" applyFont="1" applyAlignment="1">
      <alignment horizontal="right"/>
    </xf>
    <xf numFmtId="0" fontId="17" fillId="9" borderId="0" xfId="3" applyFont="1" applyFill="1"/>
    <xf numFmtId="0" fontId="17" fillId="9" borderId="4" xfId="3" applyFont="1" applyFill="1" applyBorder="1"/>
    <xf numFmtId="0" fontId="17" fillId="9" borderId="37" xfId="3" applyFont="1" applyFill="1" applyBorder="1"/>
    <xf numFmtId="0" fontId="17" fillId="9" borderId="38" xfId="3" applyFont="1" applyFill="1" applyBorder="1"/>
    <xf numFmtId="0" fontId="4" fillId="9" borderId="38" xfId="3" applyFont="1" applyFill="1" applyBorder="1" applyAlignment="1">
      <alignment horizontal="center"/>
    </xf>
    <xf numFmtId="0" fontId="17" fillId="9" borderId="38" xfId="3" applyFont="1" applyFill="1" applyBorder="1" applyAlignment="1">
      <alignment horizontal="right"/>
    </xf>
    <xf numFmtId="0" fontId="4" fillId="9" borderId="7" xfId="3" applyFont="1" applyFill="1" applyBorder="1"/>
    <xf numFmtId="0" fontId="7" fillId="9" borderId="0" xfId="3" applyFill="1"/>
    <xf numFmtId="0" fontId="17" fillId="9" borderId="1" xfId="3" applyFont="1" applyFill="1" applyBorder="1"/>
    <xf numFmtId="0" fontId="17" fillId="9" borderId="7" xfId="3" applyFont="1" applyFill="1" applyBorder="1"/>
    <xf numFmtId="0" fontId="24" fillId="9" borderId="0" xfId="3" applyFont="1" applyFill="1"/>
    <xf numFmtId="0" fontId="45" fillId="9" borderId="0" xfId="3" applyFont="1" applyFill="1" applyAlignment="1">
      <alignment horizontal="center"/>
    </xf>
    <xf numFmtId="0" fontId="4" fillId="9" borderId="31" xfId="3" applyFont="1" applyFill="1" applyBorder="1" applyAlignment="1" applyProtection="1">
      <alignment horizontal="center"/>
      <protection locked="0"/>
    </xf>
    <xf numFmtId="0" fontId="4" fillId="9" borderId="7" xfId="3" applyFont="1" applyFill="1" applyBorder="1" applyAlignment="1">
      <alignment vertical="top"/>
    </xf>
    <xf numFmtId="0" fontId="17" fillId="9" borderId="0" xfId="3" applyFont="1" applyFill="1" applyAlignment="1">
      <alignment horizontal="left" wrapText="1"/>
    </xf>
    <xf numFmtId="0" fontId="17" fillId="9" borderId="0" xfId="3" applyFont="1" applyFill="1" applyAlignment="1">
      <alignment wrapText="1"/>
    </xf>
    <xf numFmtId="0" fontId="17" fillId="9" borderId="7" xfId="3" applyFont="1" applyFill="1" applyBorder="1" applyAlignment="1">
      <alignment vertical="top"/>
    </xf>
    <xf numFmtId="0" fontId="17" fillId="9" borderId="0" xfId="3" applyFont="1" applyFill="1" applyAlignment="1">
      <alignment horizontal="left"/>
    </xf>
    <xf numFmtId="49" fontId="4" fillId="9" borderId="0" xfId="3" applyNumberFormat="1" applyFont="1" applyFill="1" applyAlignment="1">
      <alignment wrapText="1"/>
    </xf>
    <xf numFmtId="49" fontId="6" fillId="9" borderId="0" xfId="3" applyNumberFormat="1" applyFont="1" applyFill="1" applyAlignment="1">
      <alignment wrapText="1"/>
    </xf>
    <xf numFmtId="0" fontId="17" fillId="9" borderId="35" xfId="3" applyFont="1" applyFill="1" applyBorder="1"/>
    <xf numFmtId="0" fontId="17" fillId="9" borderId="36" xfId="3" applyFont="1" applyFill="1" applyBorder="1"/>
    <xf numFmtId="0" fontId="74" fillId="9" borderId="0" xfId="3" applyFont="1" applyFill="1"/>
    <xf numFmtId="0" fontId="38" fillId="9" borderId="0" xfId="3" applyFont="1" applyFill="1"/>
    <xf numFmtId="171" fontId="4" fillId="9" borderId="0" xfId="3" applyNumberFormat="1" applyFont="1" applyFill="1" applyAlignment="1">
      <alignment horizontal="right"/>
    </xf>
    <xf numFmtId="0" fontId="4" fillId="9" borderId="0" xfId="3" applyFont="1" applyFill="1" applyAlignment="1">
      <alignment horizontal="left"/>
    </xf>
    <xf numFmtId="0" fontId="18" fillId="9" borderId="0" xfId="3" applyFont="1" applyFill="1" applyAlignment="1">
      <alignment horizontal="center" vertical="center" wrapText="1"/>
    </xf>
    <xf numFmtId="0" fontId="86" fillId="9" borderId="0" xfId="3" applyFont="1" applyFill="1"/>
    <xf numFmtId="0" fontId="87" fillId="9" borderId="0" xfId="3" applyFont="1" applyFill="1"/>
    <xf numFmtId="0" fontId="4" fillId="9" borderId="34" xfId="3" applyFont="1" applyFill="1" applyBorder="1" applyAlignment="1" applyProtection="1">
      <alignment horizontal="center"/>
      <protection locked="0"/>
    </xf>
    <xf numFmtId="0" fontId="4" fillId="9" borderId="33" xfId="3" applyFont="1" applyFill="1" applyBorder="1" applyAlignment="1" applyProtection="1">
      <alignment horizontal="center"/>
      <protection locked="0"/>
    </xf>
    <xf numFmtId="0" fontId="4" fillId="9" borderId="0" xfId="3" applyFont="1" applyFill="1" applyAlignment="1">
      <alignment vertical="top"/>
    </xf>
    <xf numFmtId="0" fontId="19" fillId="9" borderId="0" xfId="3" applyFont="1" applyFill="1"/>
    <xf numFmtId="0" fontId="4" fillId="9" borderId="0" xfId="3" applyFont="1" applyFill="1"/>
    <xf numFmtId="0" fontId="4" fillId="9" borderId="32" xfId="3" applyFont="1" applyFill="1" applyBorder="1" applyAlignment="1">
      <alignment horizontal="center"/>
    </xf>
    <xf numFmtId="0" fontId="4" fillId="9" borderId="0" xfId="3" applyFont="1" applyFill="1" applyAlignment="1">
      <alignment horizontal="center"/>
    </xf>
    <xf numFmtId="0" fontId="17" fillId="9" borderId="0" xfId="3" applyFont="1" applyFill="1" applyAlignment="1">
      <alignment horizontal="right"/>
    </xf>
    <xf numFmtId="0" fontId="4" fillId="9" borderId="0" xfId="3" applyFont="1" applyFill="1" applyAlignment="1">
      <alignment horizontal="right"/>
    </xf>
    <xf numFmtId="0" fontId="71" fillId="9" borderId="0" xfId="3" applyFont="1" applyFill="1"/>
    <xf numFmtId="0" fontId="7" fillId="9" borderId="7" xfId="3" applyFill="1" applyBorder="1"/>
    <xf numFmtId="49" fontId="4" fillId="9" borderId="0" xfId="3" applyNumberFormat="1" applyFont="1" applyFill="1"/>
    <xf numFmtId="0" fontId="6" fillId="9" borderId="0" xfId="3" applyFont="1" applyFill="1" applyAlignment="1">
      <alignment horizontal="left"/>
    </xf>
    <xf numFmtId="0" fontId="7" fillId="9" borderId="0" xfId="3" applyFill="1" applyAlignment="1">
      <alignment horizontal="left"/>
    </xf>
    <xf numFmtId="0" fontId="17" fillId="9" borderId="21" xfId="3" applyFont="1" applyFill="1" applyBorder="1"/>
    <xf numFmtId="0" fontId="17" fillId="9" borderId="25" xfId="3" applyFont="1" applyFill="1" applyBorder="1"/>
    <xf numFmtId="0" fontId="10" fillId="10" borderId="39" xfId="3" applyFont="1" applyFill="1" applyBorder="1" applyAlignment="1">
      <alignment horizontal="center"/>
    </xf>
    <xf numFmtId="0" fontId="17" fillId="10" borderId="0" xfId="3" applyFont="1" applyFill="1"/>
    <xf numFmtId="176" fontId="91" fillId="9" borderId="0" xfId="5" applyNumberFormat="1" applyFont="1" applyFill="1" applyAlignment="1">
      <alignment vertical="center"/>
    </xf>
    <xf numFmtId="176" fontId="92" fillId="9" borderId="0" xfId="5" applyNumberFormat="1" applyFont="1" applyFill="1" applyAlignment="1">
      <alignment vertical="center"/>
    </xf>
    <xf numFmtId="176" fontId="91" fillId="9" borderId="37" xfId="5" applyNumberFormat="1" applyFont="1" applyFill="1" applyBorder="1"/>
    <xf numFmtId="176" fontId="91" fillId="9" borderId="38" xfId="5" applyNumberFormat="1" applyFont="1" applyFill="1" applyBorder="1" applyAlignment="1">
      <alignment horizontal="center"/>
    </xf>
    <xf numFmtId="176" fontId="93" fillId="9" borderId="38" xfId="5" applyNumberFormat="1" applyFont="1" applyFill="1" applyBorder="1" applyAlignment="1">
      <alignment horizontal="center"/>
    </xf>
    <xf numFmtId="176" fontId="91" fillId="9" borderId="42" xfId="5" applyNumberFormat="1" applyFont="1" applyFill="1" applyBorder="1" applyAlignment="1">
      <alignment horizontal="center"/>
    </xf>
    <xf numFmtId="176" fontId="92" fillId="9" borderId="0" xfId="5" applyNumberFormat="1" applyFont="1" applyFill="1"/>
    <xf numFmtId="176" fontId="91" fillId="9" borderId="7" xfId="5" applyNumberFormat="1" applyFont="1" applyFill="1" applyBorder="1" applyAlignment="1">
      <alignment vertical="center"/>
    </xf>
    <xf numFmtId="0" fontId="94" fillId="9" borderId="0" xfId="5" applyFont="1" applyFill="1" applyAlignment="1">
      <alignment horizontal="left" vertical="center"/>
    </xf>
    <xf numFmtId="176" fontId="93" fillId="9" borderId="0" xfId="5" applyNumberFormat="1" applyFont="1" applyFill="1" applyAlignment="1">
      <alignment horizontal="center" vertical="center"/>
    </xf>
    <xf numFmtId="174" fontId="93" fillId="9" borderId="31" xfId="5" applyNumberFormat="1" applyFont="1" applyFill="1" applyBorder="1" applyAlignment="1">
      <alignment vertical="center"/>
    </xf>
    <xf numFmtId="176" fontId="91" fillId="9" borderId="1" xfId="5" applyNumberFormat="1" applyFont="1" applyFill="1" applyBorder="1" applyAlignment="1">
      <alignment vertical="center"/>
    </xf>
    <xf numFmtId="176" fontId="91" fillId="9" borderId="7" xfId="5" applyNumberFormat="1" applyFont="1" applyFill="1" applyBorder="1"/>
    <xf numFmtId="176" fontId="91" fillId="9" borderId="0" xfId="5" applyNumberFormat="1" applyFont="1" applyFill="1"/>
    <xf numFmtId="176" fontId="93" fillId="9" borderId="0" xfId="5" applyNumberFormat="1" applyFont="1" applyFill="1" applyAlignment="1">
      <alignment horizontal="center"/>
    </xf>
    <xf numFmtId="176" fontId="91" fillId="9" borderId="1" xfId="5" applyNumberFormat="1" applyFont="1" applyFill="1" applyBorder="1"/>
    <xf numFmtId="176" fontId="93" fillId="9" borderId="0" xfId="5" applyNumberFormat="1" applyFont="1" applyFill="1"/>
    <xf numFmtId="176" fontId="91" fillId="9" borderId="0" xfId="4" applyNumberFormat="1" applyFont="1" applyFill="1"/>
    <xf numFmtId="176" fontId="95" fillId="9" borderId="0" xfId="5" applyNumberFormat="1" applyFont="1" applyFill="1" applyAlignment="1">
      <alignment vertical="top"/>
    </xf>
    <xf numFmtId="176" fontId="82" fillId="9" borderId="0" xfId="5" applyNumberFormat="1" applyFont="1" applyFill="1" applyAlignment="1">
      <alignment horizontal="center" vertical="center" wrapText="1"/>
    </xf>
    <xf numFmtId="176" fontId="93" fillId="9" borderId="31" xfId="5" applyNumberFormat="1" applyFont="1" applyFill="1" applyBorder="1" applyAlignment="1">
      <alignment vertical="center"/>
    </xf>
    <xf numFmtId="0" fontId="96" fillId="9" borderId="0" xfId="5" applyFont="1" applyFill="1" applyAlignment="1">
      <alignment horizontal="left" vertical="center"/>
    </xf>
    <xf numFmtId="176" fontId="97" fillId="9" borderId="31" xfId="5" applyNumberFormat="1" applyFont="1" applyFill="1" applyBorder="1" applyAlignment="1">
      <alignment vertical="center"/>
    </xf>
    <xf numFmtId="176" fontId="95" fillId="9" borderId="0" xfId="5" applyNumberFormat="1" applyFont="1" applyFill="1" applyAlignment="1">
      <alignment horizontal="center" vertical="center" wrapText="1"/>
    </xf>
    <xf numFmtId="176" fontId="93" fillId="9" borderId="0" xfId="5" applyNumberFormat="1" applyFont="1" applyFill="1" applyAlignment="1">
      <alignment vertical="center"/>
    </xf>
    <xf numFmtId="176" fontId="95" fillId="9" borderId="0" xfId="5" applyNumberFormat="1" applyFont="1" applyFill="1" applyAlignment="1">
      <alignment vertical="center"/>
    </xf>
    <xf numFmtId="177" fontId="93" fillId="9" borderId="0" xfId="5" applyNumberFormat="1" applyFont="1" applyFill="1" applyAlignment="1">
      <alignment vertical="center"/>
    </xf>
    <xf numFmtId="176" fontId="91" fillId="9" borderId="21" xfId="5" applyNumberFormat="1" applyFont="1" applyFill="1" applyBorder="1"/>
    <xf numFmtId="176" fontId="91" fillId="9" borderId="4" xfId="5" applyNumberFormat="1" applyFont="1" applyFill="1" applyBorder="1"/>
    <xf numFmtId="176" fontId="93" fillId="9" borderId="4" xfId="5" applyNumberFormat="1" applyFont="1" applyFill="1" applyBorder="1" applyAlignment="1">
      <alignment horizontal="center"/>
    </xf>
    <xf numFmtId="176" fontId="91" fillId="9" borderId="25" xfId="5" applyNumberFormat="1" applyFont="1" applyFill="1" applyBorder="1"/>
    <xf numFmtId="176" fontId="98" fillId="9" borderId="0" xfId="5" applyNumberFormat="1" applyFont="1" applyFill="1" applyAlignment="1">
      <alignment horizontal="center"/>
    </xf>
    <xf numFmtId="176" fontId="91" fillId="2" borderId="0" xfId="5" applyNumberFormat="1" applyFont="1" applyFill="1" applyAlignment="1" applyProtection="1">
      <alignment vertical="center"/>
      <protection locked="0"/>
    </xf>
    <xf numFmtId="0" fontId="19" fillId="7" borderId="15" xfId="0" applyFont="1" applyFill="1" applyBorder="1" applyAlignment="1" applyProtection="1">
      <alignment horizontal="center" wrapText="1"/>
      <protection locked="0" hidden="1"/>
    </xf>
    <xf numFmtId="0" fontId="19" fillId="7" borderId="5" xfId="0" applyFont="1" applyFill="1" applyBorder="1" applyAlignment="1" applyProtection="1">
      <alignment horizontal="center" wrapText="1"/>
      <protection locked="0" hidden="1"/>
    </xf>
    <xf numFmtId="0" fontId="18" fillId="7" borderId="19" xfId="0" applyFont="1" applyFill="1" applyBorder="1" applyAlignment="1" applyProtection="1">
      <alignment horizontal="center"/>
      <protection locked="0"/>
    </xf>
    <xf numFmtId="0" fontId="18" fillId="7" borderId="82" xfId="0" applyFont="1" applyFill="1" applyBorder="1" applyAlignment="1" applyProtection="1">
      <alignment horizontal="center"/>
      <protection locked="0"/>
    </xf>
    <xf numFmtId="0" fontId="29" fillId="9" borderId="0" xfId="0" applyFont="1" applyFill="1" applyAlignment="1" applyProtection="1">
      <alignment horizontal="center"/>
      <protection hidden="1"/>
    </xf>
    <xf numFmtId="0" fontId="18" fillId="7" borderId="18" xfId="0" applyFont="1" applyFill="1" applyBorder="1" applyAlignment="1" applyProtection="1">
      <alignment horizontal="center" vertical="center" wrapText="1"/>
      <protection locked="0"/>
    </xf>
    <xf numFmtId="0" fontId="18" fillId="7" borderId="76" xfId="0" applyFont="1" applyFill="1" applyBorder="1" applyAlignment="1" applyProtection="1">
      <alignment horizontal="center" vertical="center" wrapText="1"/>
      <protection locked="0"/>
    </xf>
    <xf numFmtId="0" fontId="18" fillId="7" borderId="5" xfId="0" applyFont="1" applyFill="1" applyBorder="1" applyAlignment="1" applyProtection="1">
      <alignment horizontal="center" vertical="center" wrapText="1"/>
      <protection locked="0"/>
    </xf>
    <xf numFmtId="0" fontId="18" fillId="7" borderId="77" xfId="0" applyFont="1" applyFill="1" applyBorder="1" applyAlignment="1" applyProtection="1">
      <alignment horizontal="center" vertical="center" wrapText="1"/>
      <protection locked="0"/>
    </xf>
    <xf numFmtId="0" fontId="11" fillId="9" borderId="14" xfId="0" applyFont="1" applyFill="1" applyBorder="1" applyAlignment="1" applyProtection="1">
      <alignment horizontal="right" vertical="center"/>
      <protection hidden="1"/>
    </xf>
    <xf numFmtId="0" fontId="11" fillId="9" borderId="0" xfId="0" applyFont="1" applyFill="1" applyAlignment="1" applyProtection="1">
      <alignment horizontal="right" vertical="center"/>
      <protection hidden="1"/>
    </xf>
    <xf numFmtId="49" fontId="4" fillId="7" borderId="5" xfId="0" applyNumberFormat="1" applyFont="1" applyFill="1" applyBorder="1" applyAlignment="1" applyProtection="1">
      <alignment horizontal="left" vertical="center"/>
      <protection locked="0" hidden="1"/>
    </xf>
    <xf numFmtId="0" fontId="18" fillId="7" borderId="15" xfId="0" applyFont="1" applyFill="1" applyBorder="1" applyAlignment="1" applyProtection="1">
      <alignment wrapText="1"/>
      <protection locked="0" hidden="1"/>
    </xf>
    <xf numFmtId="0" fontId="18" fillId="7" borderId="5" xfId="0" applyFont="1" applyFill="1" applyBorder="1" applyAlignment="1" applyProtection="1">
      <alignment wrapText="1"/>
      <protection locked="0" hidden="1"/>
    </xf>
    <xf numFmtId="0" fontId="18" fillId="7" borderId="19" xfId="0" applyFont="1" applyFill="1" applyBorder="1" applyAlignment="1" applyProtection="1">
      <alignment horizontal="center" wrapText="1"/>
      <protection locked="0"/>
    </xf>
    <xf numFmtId="0" fontId="18" fillId="7" borderId="83" xfId="0" applyFont="1" applyFill="1" applyBorder="1" applyAlignment="1" applyProtection="1">
      <alignment horizontal="center" wrapText="1"/>
      <protection locked="0"/>
    </xf>
    <xf numFmtId="0" fontId="26" fillId="9" borderId="0" xfId="0" applyFont="1" applyFill="1" applyAlignment="1" applyProtection="1">
      <alignment horizontal="center" vertical="center"/>
      <protection hidden="1"/>
    </xf>
    <xf numFmtId="0" fontId="26" fillId="9" borderId="11" xfId="0" applyFont="1" applyFill="1" applyBorder="1" applyAlignment="1" applyProtection="1">
      <alignment horizontal="center" vertical="center"/>
      <protection hidden="1"/>
    </xf>
    <xf numFmtId="0" fontId="40" fillId="7" borderId="5" xfId="1" applyFont="1" applyFill="1" applyBorder="1" applyAlignment="1" applyProtection="1">
      <alignment horizontal="center" wrapText="1"/>
      <protection locked="0" hidden="1"/>
    </xf>
    <xf numFmtId="0" fontId="19" fillId="7" borderId="13" xfId="0" applyFont="1" applyFill="1" applyBorder="1" applyAlignment="1" applyProtection="1">
      <alignment horizontal="center" wrapText="1"/>
      <protection locked="0" hidden="1"/>
    </xf>
    <xf numFmtId="0" fontId="26" fillId="9" borderId="75" xfId="0" applyFont="1" applyFill="1" applyBorder="1" applyAlignment="1" applyProtection="1">
      <alignment horizontal="left" vertical="top"/>
      <protection hidden="1"/>
    </xf>
    <xf numFmtId="0" fontId="26" fillId="9" borderId="18" xfId="0" applyFont="1" applyFill="1" applyBorder="1" applyAlignment="1" applyProtection="1">
      <alignment horizontal="left" vertical="top"/>
      <protection hidden="1"/>
    </xf>
    <xf numFmtId="0" fontId="26" fillId="9" borderId="75" xfId="0" applyFont="1" applyFill="1" applyBorder="1" applyAlignment="1" applyProtection="1">
      <alignment horizontal="left" vertical="center" indent="1"/>
      <protection hidden="1"/>
    </xf>
    <xf numFmtId="0" fontId="26" fillId="9" borderId="18" xfId="0" applyFont="1" applyFill="1" applyBorder="1" applyAlignment="1" applyProtection="1">
      <alignment horizontal="left" vertical="center" indent="1"/>
      <protection hidden="1"/>
    </xf>
    <xf numFmtId="0" fontId="13" fillId="4" borderId="14" xfId="0" applyFont="1" applyFill="1" applyBorder="1" applyAlignment="1" applyProtection="1">
      <alignment horizontal="center" vertical="center" wrapText="1"/>
      <protection locked="0"/>
    </xf>
    <xf numFmtId="0" fontId="13" fillId="4" borderId="0" xfId="0" applyFont="1" applyFill="1" applyAlignment="1" applyProtection="1">
      <alignment horizontal="center" vertical="center" wrapText="1"/>
      <protection locked="0"/>
    </xf>
    <xf numFmtId="0" fontId="13" fillId="4" borderId="11" xfId="0" applyFont="1" applyFill="1" applyBorder="1" applyAlignment="1" applyProtection="1">
      <alignment horizontal="center" vertical="center" wrapText="1"/>
      <protection locked="0"/>
    </xf>
    <xf numFmtId="0" fontId="6" fillId="9" borderId="5" xfId="0" applyFont="1" applyFill="1" applyBorder="1" applyAlignment="1" applyProtection="1">
      <alignment horizontal="center" vertical="center"/>
      <protection hidden="1"/>
    </xf>
    <xf numFmtId="0" fontId="6" fillId="9" borderId="13" xfId="0" applyFont="1" applyFill="1" applyBorder="1" applyAlignment="1" applyProtection="1">
      <alignment horizontal="center" vertical="center"/>
      <protection hidden="1"/>
    </xf>
    <xf numFmtId="0" fontId="19" fillId="7" borderId="15" xfId="0" applyFont="1" applyFill="1" applyBorder="1" applyAlignment="1" applyProtection="1">
      <alignment horizontal="left" wrapText="1"/>
      <protection locked="0"/>
    </xf>
    <xf numFmtId="0" fontId="19" fillId="7" borderId="5" xfId="0" applyFont="1" applyFill="1" applyBorder="1" applyAlignment="1" applyProtection="1">
      <alignment horizontal="left" wrapText="1"/>
      <protection locked="0"/>
    </xf>
    <xf numFmtId="0" fontId="9" fillId="9" borderId="80" xfId="0" applyFont="1" applyFill="1" applyBorder="1" applyAlignment="1" applyProtection="1">
      <alignment horizontal="center" vertical="center"/>
      <protection hidden="1"/>
    </xf>
    <xf numFmtId="0" fontId="9" fillId="9" borderId="44" xfId="0" applyFont="1" applyFill="1" applyBorder="1" applyAlignment="1" applyProtection="1">
      <alignment horizontal="center" vertical="center"/>
      <protection hidden="1"/>
    </xf>
    <xf numFmtId="0" fontId="9" fillId="9" borderId="81" xfId="0" applyFont="1" applyFill="1" applyBorder="1" applyAlignment="1" applyProtection="1">
      <alignment horizontal="center" vertical="center"/>
      <protection hidden="1"/>
    </xf>
    <xf numFmtId="0" fontId="4" fillId="9" borderId="14" xfId="0" applyFont="1" applyFill="1" applyBorder="1" applyAlignment="1" applyProtection="1">
      <alignment horizontal="center"/>
      <protection hidden="1"/>
    </xf>
    <xf numFmtId="0" fontId="4" fillId="9" borderId="0" xfId="0" applyFont="1" applyFill="1" applyAlignment="1" applyProtection="1">
      <alignment horizontal="center"/>
      <protection hidden="1"/>
    </xf>
    <xf numFmtId="0" fontId="4" fillId="9" borderId="11" xfId="0" applyFont="1" applyFill="1" applyBorder="1" applyAlignment="1" applyProtection="1">
      <alignment horizontal="center"/>
      <protection hidden="1"/>
    </xf>
    <xf numFmtId="0" fontId="10" fillId="9" borderId="14" xfId="0" applyFont="1" applyFill="1" applyBorder="1" applyAlignment="1" applyProtection="1">
      <alignment horizontal="center" vertical="center"/>
      <protection hidden="1"/>
    </xf>
    <xf numFmtId="0" fontId="10" fillId="9" borderId="0" xfId="0" applyFont="1" applyFill="1" applyAlignment="1" applyProtection="1">
      <alignment horizontal="center" vertical="center"/>
      <protection hidden="1"/>
    </xf>
    <xf numFmtId="0" fontId="10" fillId="9" borderId="11" xfId="0" applyFont="1" applyFill="1" applyBorder="1" applyAlignment="1" applyProtection="1">
      <alignment horizontal="center" vertical="center"/>
      <protection hidden="1"/>
    </xf>
    <xf numFmtId="0" fontId="40" fillId="7" borderId="5" xfId="1" applyFont="1" applyFill="1" applyBorder="1" applyAlignment="1" applyProtection="1">
      <alignment horizontal="center" wrapText="1"/>
      <protection locked="0"/>
    </xf>
    <xf numFmtId="0" fontId="19" fillId="7" borderId="5" xfId="0" applyFont="1" applyFill="1" applyBorder="1" applyAlignment="1" applyProtection="1">
      <alignment horizontal="center" wrapText="1"/>
      <protection locked="0"/>
    </xf>
    <xf numFmtId="0" fontId="18" fillId="7" borderId="5" xfId="0" applyFont="1" applyFill="1" applyBorder="1" applyAlignment="1" applyProtection="1">
      <alignment horizontal="center" wrapText="1"/>
      <protection locked="0"/>
    </xf>
    <xf numFmtId="0" fontId="18" fillId="7" borderId="13" xfId="0" applyFont="1" applyFill="1" applyBorder="1" applyAlignment="1" applyProtection="1">
      <alignment horizontal="center" wrapText="1"/>
      <protection locked="0"/>
    </xf>
    <xf numFmtId="0" fontId="46" fillId="9" borderId="14" xfId="0" applyFont="1" applyFill="1" applyBorder="1" applyAlignment="1" applyProtection="1">
      <alignment horizontal="center"/>
      <protection hidden="1"/>
    </xf>
    <xf numFmtId="0" fontId="46" fillId="9" borderId="0" xfId="0" applyFont="1" applyFill="1" applyAlignment="1" applyProtection="1">
      <alignment horizontal="center"/>
      <protection hidden="1"/>
    </xf>
    <xf numFmtId="0" fontId="46" fillId="9" borderId="11" xfId="0" applyFont="1" applyFill="1" applyBorder="1" applyAlignment="1" applyProtection="1">
      <alignment horizontal="center"/>
      <protection hidden="1"/>
    </xf>
    <xf numFmtId="0" fontId="73" fillId="7" borderId="5" xfId="1" applyFont="1" applyFill="1" applyBorder="1" applyAlignment="1" applyProtection="1">
      <alignment horizontal="center" wrapText="1"/>
      <protection locked="0" hidden="1"/>
    </xf>
    <xf numFmtId="0" fontId="27" fillId="7" borderId="5" xfId="0" applyFont="1" applyFill="1" applyBorder="1" applyAlignment="1" applyProtection="1">
      <alignment horizontal="center" wrapText="1"/>
      <protection locked="0" hidden="1"/>
    </xf>
    <xf numFmtId="0" fontId="27" fillId="7" borderId="13" xfId="0" applyFont="1" applyFill="1" applyBorder="1" applyAlignment="1" applyProtection="1">
      <alignment horizontal="center" wrapText="1"/>
      <protection locked="0" hidden="1"/>
    </xf>
    <xf numFmtId="0" fontId="42" fillId="9" borderId="14" xfId="0" applyFont="1" applyFill="1" applyBorder="1" applyAlignment="1" applyProtection="1">
      <alignment horizontal="center" vertical="center"/>
      <protection hidden="1"/>
    </xf>
    <xf numFmtId="0" fontId="42" fillId="9" borderId="0" xfId="0" applyFont="1" applyFill="1" applyAlignment="1" applyProtection="1">
      <alignment horizontal="center" vertical="center"/>
      <protection hidden="1"/>
    </xf>
    <xf numFmtId="0" fontId="42" fillId="9" borderId="11" xfId="0" applyFont="1" applyFill="1" applyBorder="1" applyAlignment="1" applyProtection="1">
      <alignment horizontal="center" vertical="center"/>
      <protection hidden="1"/>
    </xf>
    <xf numFmtId="0" fontId="5" fillId="9" borderId="75" xfId="0" applyFont="1" applyFill="1" applyBorder="1" applyAlignment="1" applyProtection="1">
      <alignment horizontal="center" vertical="center"/>
      <protection hidden="1"/>
    </xf>
    <xf numFmtId="0" fontId="5" fillId="9" borderId="18" xfId="0" applyFont="1" applyFill="1" applyBorder="1" applyAlignment="1" applyProtection="1">
      <alignment horizontal="center" vertical="center"/>
      <protection hidden="1"/>
    </xf>
    <xf numFmtId="0" fontId="5" fillId="9" borderId="78" xfId="0" applyFont="1" applyFill="1" applyBorder="1" applyAlignment="1" applyProtection="1">
      <alignment horizontal="center" vertical="center"/>
      <protection hidden="1"/>
    </xf>
    <xf numFmtId="0" fontId="4" fillId="9" borderId="14" xfId="0" applyFont="1" applyFill="1" applyBorder="1" applyAlignment="1" applyProtection="1">
      <alignment horizontal="right" vertical="center"/>
      <protection hidden="1"/>
    </xf>
    <xf numFmtId="0" fontId="4" fillId="9" borderId="0" xfId="0" applyFont="1" applyFill="1" applyAlignment="1" applyProtection="1">
      <alignment horizontal="right" vertical="center"/>
      <protection hidden="1"/>
    </xf>
    <xf numFmtId="0" fontId="19" fillId="9" borderId="79" xfId="0" applyFont="1" applyFill="1" applyBorder="1" applyAlignment="1" applyProtection="1">
      <alignment horizontal="center"/>
      <protection hidden="1"/>
    </xf>
    <xf numFmtId="0" fontId="19" fillId="9" borderId="10" xfId="0" applyFont="1" applyFill="1" applyBorder="1" applyAlignment="1" applyProtection="1">
      <alignment horizontal="center"/>
      <protection hidden="1"/>
    </xf>
    <xf numFmtId="0" fontId="11" fillId="8" borderId="0" xfId="0" applyFont="1" applyFill="1" applyAlignment="1">
      <alignment horizontal="center"/>
    </xf>
    <xf numFmtId="0" fontId="11" fillId="8" borderId="11" xfId="0" applyFont="1" applyFill="1" applyBorder="1" applyAlignment="1">
      <alignment horizontal="center"/>
    </xf>
    <xf numFmtId="0" fontId="11" fillId="8" borderId="5" xfId="0" applyFont="1" applyFill="1" applyBorder="1" applyAlignment="1">
      <alignment horizontal="center"/>
    </xf>
    <xf numFmtId="0" fontId="11" fillId="8" borderId="13" xfId="0" applyFont="1" applyFill="1" applyBorder="1" applyAlignment="1">
      <alignment horizontal="center"/>
    </xf>
    <xf numFmtId="0" fontId="27" fillId="9" borderId="0" xfId="0" applyFont="1" applyFill="1" applyAlignment="1" applyProtection="1">
      <alignment horizontal="center"/>
      <protection hidden="1"/>
    </xf>
    <xf numFmtId="0" fontId="27" fillId="9" borderId="11" xfId="0" applyFont="1" applyFill="1" applyBorder="1" applyAlignment="1" applyProtection="1">
      <alignment horizontal="center"/>
      <protection hidden="1"/>
    </xf>
    <xf numFmtId="0" fontId="17" fillId="8" borderId="14" xfId="0" applyFont="1" applyFill="1" applyBorder="1" applyAlignment="1">
      <alignment horizontal="center"/>
    </xf>
    <xf numFmtId="0" fontId="17" fillId="8" borderId="0" xfId="0" applyFont="1" applyFill="1" applyAlignment="1">
      <alignment horizontal="center"/>
    </xf>
    <xf numFmtId="0" fontId="17" fillId="8" borderId="15" xfId="0" applyFont="1" applyFill="1" applyBorder="1" applyAlignment="1">
      <alignment horizontal="center"/>
    </xf>
    <xf numFmtId="0" fontId="17" fillId="8" borderId="5" xfId="0" applyFont="1" applyFill="1" applyBorder="1" applyAlignment="1">
      <alignment horizontal="center"/>
    </xf>
    <xf numFmtId="0" fontId="7" fillId="9" borderId="18" xfId="0" applyFont="1" applyFill="1" applyBorder="1" applyAlignment="1" applyProtection="1">
      <alignment horizontal="left" wrapText="1"/>
      <protection hidden="1"/>
    </xf>
    <xf numFmtId="0" fontId="7" fillId="9" borderId="0" xfId="0" applyFont="1" applyFill="1" applyAlignment="1" applyProtection="1">
      <alignment horizontal="left" wrapText="1"/>
      <protection hidden="1"/>
    </xf>
    <xf numFmtId="0" fontId="0" fillId="9" borderId="0" xfId="0" applyFill="1" applyAlignment="1" applyProtection="1">
      <alignment horizontal="left" wrapText="1"/>
      <protection hidden="1"/>
    </xf>
    <xf numFmtId="0" fontId="0" fillId="9" borderId="0" xfId="0" applyFill="1" applyAlignment="1" applyProtection="1">
      <alignment horizontal="left"/>
      <protection hidden="1"/>
    </xf>
    <xf numFmtId="0" fontId="7" fillId="9" borderId="18" xfId="0" applyFont="1" applyFill="1" applyBorder="1" applyAlignment="1" applyProtection="1">
      <alignment horizontal="left" vertical="top"/>
      <protection hidden="1"/>
    </xf>
    <xf numFmtId="0" fontId="0" fillId="9" borderId="18" xfId="0" applyFill="1" applyBorder="1" applyAlignment="1" applyProtection="1">
      <alignment horizontal="left" vertical="top"/>
      <protection hidden="1"/>
    </xf>
    <xf numFmtId="0" fontId="0" fillId="9" borderId="0" xfId="0" applyFill="1" applyAlignment="1" applyProtection="1">
      <alignment horizontal="left" vertical="top"/>
      <protection hidden="1"/>
    </xf>
    <xf numFmtId="0" fontId="27" fillId="9" borderId="14" xfId="0" applyFont="1" applyFill="1" applyBorder="1" applyAlignment="1">
      <alignment horizontal="left" vertical="center"/>
    </xf>
    <xf numFmtId="0" fontId="27" fillId="9" borderId="0" xfId="0" applyFont="1" applyFill="1" applyAlignment="1">
      <alignment horizontal="left" vertical="center"/>
    </xf>
    <xf numFmtId="0" fontId="45" fillId="9" borderId="0" xfId="0" applyFont="1" applyFill="1" applyAlignment="1" applyProtection="1">
      <alignment horizontal="left" wrapText="1"/>
      <protection hidden="1"/>
    </xf>
    <xf numFmtId="0" fontId="19" fillId="9" borderId="14" xfId="0" applyFont="1" applyFill="1" applyBorder="1" applyAlignment="1" applyProtection="1">
      <alignment horizontal="center" vertical="center"/>
      <protection hidden="1"/>
    </xf>
    <xf numFmtId="0" fontId="19" fillId="9" borderId="0" xfId="0" applyFont="1" applyFill="1" applyAlignment="1" applyProtection="1">
      <alignment horizontal="center" vertical="center"/>
      <protection hidden="1"/>
    </xf>
    <xf numFmtId="0" fontId="19" fillId="7" borderId="5" xfId="0" applyFont="1" applyFill="1" applyBorder="1" applyAlignment="1" applyProtection="1">
      <alignment horizontal="center"/>
      <protection locked="0" hidden="1"/>
    </xf>
    <xf numFmtId="0" fontId="19" fillId="7" borderId="0" xfId="0" applyFont="1" applyFill="1" applyAlignment="1" applyProtection="1">
      <alignment horizontal="center"/>
      <protection locked="0" hidden="1"/>
    </xf>
    <xf numFmtId="0" fontId="19" fillId="7" borderId="13" xfId="0" applyFont="1" applyFill="1" applyBorder="1" applyAlignment="1" applyProtection="1">
      <alignment horizontal="center"/>
      <protection locked="0" hidden="1"/>
    </xf>
    <xf numFmtId="0" fontId="18" fillId="7" borderId="78" xfId="0" applyFont="1" applyFill="1" applyBorder="1" applyAlignment="1" applyProtection="1">
      <alignment horizontal="center" vertical="center" wrapText="1"/>
      <protection locked="0"/>
    </xf>
    <xf numFmtId="0" fontId="18" fillId="7" borderId="13" xfId="0" applyFont="1" applyFill="1" applyBorder="1" applyAlignment="1" applyProtection="1">
      <alignment horizontal="center" vertical="center" wrapText="1"/>
      <protection locked="0"/>
    </xf>
    <xf numFmtId="0" fontId="24" fillId="9" borderId="0" xfId="0" applyFont="1" applyFill="1" applyAlignment="1" applyProtection="1">
      <alignment horizontal="center" vertical="center"/>
      <protection hidden="1"/>
    </xf>
    <xf numFmtId="0" fontId="26" fillId="9" borderId="75" xfId="0" applyFont="1" applyFill="1" applyBorder="1" applyAlignment="1" applyProtection="1">
      <alignment horizontal="left"/>
      <protection hidden="1"/>
    </xf>
    <xf numFmtId="0" fontId="26" fillId="9" borderId="18" xfId="0" applyFont="1" applyFill="1" applyBorder="1" applyAlignment="1" applyProtection="1">
      <alignment horizontal="left"/>
      <protection hidden="1"/>
    </xf>
    <xf numFmtId="0" fontId="26" fillId="9" borderId="0" xfId="0" applyFont="1" applyFill="1" applyAlignment="1" applyProtection="1">
      <alignment horizontal="center"/>
      <protection hidden="1"/>
    </xf>
    <xf numFmtId="0" fontId="26" fillId="9" borderId="11" xfId="0" applyFont="1" applyFill="1" applyBorder="1" applyAlignment="1" applyProtection="1">
      <alignment horizontal="center"/>
      <protection hidden="1"/>
    </xf>
    <xf numFmtId="0" fontId="45" fillId="9" borderId="0" xfId="0" applyFont="1" applyFill="1" applyAlignment="1" applyProtection="1">
      <alignment horizontal="center" vertical="center" wrapText="1"/>
      <protection hidden="1"/>
    </xf>
    <xf numFmtId="0" fontId="45" fillId="9" borderId="11" xfId="0" applyFont="1" applyFill="1" applyBorder="1" applyAlignment="1" applyProtection="1">
      <alignment horizontal="center" vertical="center" wrapText="1"/>
      <protection hidden="1"/>
    </xf>
    <xf numFmtId="0" fontId="18" fillId="7" borderId="18" xfId="0" applyFont="1" applyFill="1" applyBorder="1" applyAlignment="1" applyProtection="1">
      <alignment horizontal="center" vertical="center"/>
      <protection locked="0"/>
    </xf>
    <xf numFmtId="0" fontId="18" fillId="7" borderId="78" xfId="0" applyFont="1" applyFill="1" applyBorder="1" applyAlignment="1" applyProtection="1">
      <alignment horizontal="center" vertical="center"/>
      <protection locked="0"/>
    </xf>
    <xf numFmtId="0" fontId="18" fillId="7" borderId="5" xfId="0" applyFont="1" applyFill="1" applyBorder="1" applyAlignment="1" applyProtection="1">
      <alignment horizontal="center" vertical="center"/>
      <protection locked="0"/>
    </xf>
    <xf numFmtId="0" fontId="18" fillId="7" borderId="13" xfId="0" applyFont="1" applyFill="1" applyBorder="1" applyAlignment="1" applyProtection="1">
      <alignment horizontal="center" vertical="center"/>
      <protection locked="0"/>
    </xf>
    <xf numFmtId="0" fontId="6" fillId="9" borderId="14" xfId="0" applyFont="1" applyFill="1" applyBorder="1" applyAlignment="1" applyProtection="1">
      <alignment horizontal="center" vertical="top"/>
      <protection hidden="1"/>
    </xf>
    <xf numFmtId="0" fontId="6" fillId="9" borderId="74" xfId="0" applyFont="1" applyFill="1" applyBorder="1" applyAlignment="1" applyProtection="1">
      <alignment horizontal="center" vertical="top"/>
      <protection hidden="1"/>
    </xf>
    <xf numFmtId="0" fontId="6" fillId="9" borderId="6" xfId="0" applyFont="1" applyFill="1" applyBorder="1" applyAlignment="1" applyProtection="1">
      <alignment horizontal="center" vertical="top"/>
      <protection hidden="1"/>
    </xf>
    <xf numFmtId="0" fontId="6" fillId="9" borderId="75" xfId="0" applyFont="1" applyFill="1" applyBorder="1" applyAlignment="1" applyProtection="1">
      <alignment horizontal="center" vertical="top"/>
      <protection hidden="1"/>
    </xf>
    <xf numFmtId="173" fontId="7" fillId="8" borderId="19" xfId="0" applyNumberFormat="1" applyFont="1" applyFill="1" applyBorder="1" applyAlignment="1" applyProtection="1">
      <alignment horizontal="center"/>
      <protection locked="0"/>
    </xf>
    <xf numFmtId="173" fontId="7" fillId="8" borderId="28" xfId="0" applyNumberFormat="1" applyFont="1" applyFill="1" applyBorder="1" applyAlignment="1" applyProtection="1">
      <alignment horizontal="center"/>
      <protection locked="0"/>
    </xf>
    <xf numFmtId="0" fontId="7" fillId="8" borderId="19" xfId="0" applyFont="1" applyFill="1" applyBorder="1" applyAlignment="1" applyProtection="1">
      <alignment horizontal="left" wrapText="1"/>
      <protection locked="0"/>
    </xf>
    <xf numFmtId="0" fontId="6" fillId="9" borderId="84" xfId="0" applyFont="1" applyFill="1" applyBorder="1" applyAlignment="1">
      <alignment horizontal="left" vertical="center" wrapText="1" indent="2"/>
    </xf>
    <xf numFmtId="0" fontId="6" fillId="9" borderId="16" xfId="0" applyFont="1" applyFill="1" applyBorder="1" applyAlignment="1">
      <alignment horizontal="left" vertical="center" wrapText="1" indent="2"/>
    </xf>
    <xf numFmtId="0" fontId="6" fillId="2" borderId="0" xfId="0" applyFont="1" applyFill="1" applyAlignment="1" applyProtection="1">
      <alignment horizontal="left" wrapText="1"/>
      <protection locked="0"/>
    </xf>
    <xf numFmtId="0" fontId="1" fillId="2" borderId="0" xfId="0" applyFont="1" applyFill="1" applyAlignment="1" applyProtection="1">
      <alignment horizontal="center" wrapText="1"/>
      <protection locked="0"/>
    </xf>
    <xf numFmtId="0" fontId="0" fillId="2" borderId="0" xfId="0" applyFill="1" applyAlignment="1" applyProtection="1">
      <alignment horizontal="center" wrapText="1"/>
      <protection locked="0"/>
    </xf>
    <xf numFmtId="173" fontId="1" fillId="8" borderId="19" xfId="0" applyNumberFormat="1" applyFont="1" applyFill="1" applyBorder="1" applyAlignment="1" applyProtection="1">
      <alignment horizontal="center"/>
      <protection locked="0"/>
    </xf>
    <xf numFmtId="173" fontId="1" fillId="8" borderId="28" xfId="0" applyNumberFormat="1" applyFont="1" applyFill="1" applyBorder="1" applyAlignment="1" applyProtection="1">
      <alignment horizontal="center"/>
      <protection locked="0"/>
    </xf>
    <xf numFmtId="173" fontId="1" fillId="8" borderId="5" xfId="0" applyNumberFormat="1" applyFont="1" applyFill="1" applyBorder="1" applyAlignment="1" applyProtection="1">
      <alignment horizontal="center"/>
      <protection locked="0"/>
    </xf>
    <xf numFmtId="173" fontId="1" fillId="8" borderId="26" xfId="0" applyNumberFormat="1" applyFont="1" applyFill="1" applyBorder="1" applyAlignment="1" applyProtection="1">
      <alignment horizontal="center"/>
      <protection locked="0"/>
    </xf>
    <xf numFmtId="0" fontId="1" fillId="8" borderId="19" xfId="0" applyFont="1" applyFill="1" applyBorder="1" applyAlignment="1" applyProtection="1">
      <alignment horizontal="left" wrapText="1"/>
      <protection locked="0"/>
    </xf>
    <xf numFmtId="0" fontId="1" fillId="8" borderId="5" xfId="0" applyFont="1" applyFill="1" applyBorder="1" applyAlignment="1" applyProtection="1">
      <alignment horizontal="left" wrapText="1"/>
      <protection locked="0"/>
    </xf>
    <xf numFmtId="0" fontId="0" fillId="8" borderId="5" xfId="0" applyFill="1" applyBorder="1" applyAlignment="1" applyProtection="1">
      <alignment horizontal="left" wrapText="1"/>
      <protection locked="0"/>
    </xf>
    <xf numFmtId="0" fontId="7" fillId="9" borderId="4" xfId="0" applyFont="1" applyFill="1" applyBorder="1" applyAlignment="1" applyProtection="1">
      <alignment horizontal="left" wrapText="1"/>
      <protection locked="0"/>
    </xf>
    <xf numFmtId="0" fontId="0" fillId="9" borderId="4" xfId="0" applyFill="1" applyBorder="1" applyAlignment="1" applyProtection="1">
      <alignment horizontal="left" wrapText="1"/>
      <protection locked="0"/>
    </xf>
    <xf numFmtId="0" fontId="0" fillId="9" borderId="25" xfId="0" applyFill="1" applyBorder="1" applyAlignment="1" applyProtection="1">
      <alignment horizontal="left" wrapText="1"/>
      <protection locked="0"/>
    </xf>
    <xf numFmtId="0" fontId="1" fillId="8" borderId="85" xfId="0" applyFont="1" applyFill="1" applyBorder="1" applyAlignment="1" applyProtection="1">
      <alignment horizontal="center" wrapText="1"/>
      <protection locked="0"/>
    </xf>
    <xf numFmtId="0" fontId="1" fillId="8" borderId="19" xfId="0" applyFont="1" applyFill="1" applyBorder="1" applyAlignment="1" applyProtection="1">
      <alignment horizontal="center" wrapText="1"/>
      <protection locked="0"/>
    </xf>
    <xf numFmtId="173" fontId="7" fillId="8" borderId="20" xfId="0" applyNumberFormat="1" applyFont="1" applyFill="1" applyBorder="1" applyAlignment="1" applyProtection="1">
      <alignment horizontal="center"/>
      <protection locked="0"/>
    </xf>
    <xf numFmtId="173" fontId="7" fillId="8" borderId="29" xfId="0" applyNumberFormat="1" applyFont="1" applyFill="1" applyBorder="1" applyAlignment="1" applyProtection="1">
      <alignment horizontal="center"/>
      <protection locked="0"/>
    </xf>
    <xf numFmtId="0" fontId="7" fillId="8" borderId="20" xfId="0" applyFont="1" applyFill="1" applyBorder="1" applyAlignment="1" applyProtection="1">
      <alignment horizontal="left" wrapText="1"/>
      <protection locked="0"/>
    </xf>
    <xf numFmtId="0" fontId="7" fillId="9" borderId="5" xfId="0" applyFont="1" applyFill="1" applyBorder="1" applyAlignment="1" applyProtection="1">
      <alignment horizontal="left" wrapText="1"/>
      <protection locked="0"/>
    </xf>
    <xf numFmtId="0" fontId="0" fillId="9" borderId="5" xfId="0" applyFill="1" applyBorder="1" applyAlignment="1" applyProtection="1">
      <alignment horizontal="left" wrapText="1"/>
      <protection locked="0"/>
    </xf>
    <xf numFmtId="0" fontId="0" fillId="9" borderId="26" xfId="0" applyFill="1" applyBorder="1" applyAlignment="1" applyProtection="1">
      <alignment horizontal="left" wrapText="1"/>
      <protection locked="0"/>
    </xf>
    <xf numFmtId="0" fontId="7" fillId="8" borderId="19" xfId="0" applyFont="1" applyFill="1" applyBorder="1" applyAlignment="1" applyProtection="1">
      <alignment horizontal="center" wrapText="1"/>
      <protection locked="0"/>
    </xf>
    <xf numFmtId="0" fontId="7" fillId="8" borderId="20" xfId="0" applyFont="1" applyFill="1" applyBorder="1" applyAlignment="1" applyProtection="1">
      <alignment horizontal="center" wrapText="1"/>
      <protection locked="0"/>
    </xf>
    <xf numFmtId="0" fontId="6" fillId="9" borderId="37" xfId="0" applyFont="1" applyFill="1" applyBorder="1" applyAlignment="1">
      <alignment horizontal="center" vertical="center"/>
    </xf>
    <xf numFmtId="0" fontId="6" fillId="9" borderId="38" xfId="0" applyFont="1" applyFill="1" applyBorder="1" applyAlignment="1">
      <alignment horizontal="center" vertical="center"/>
    </xf>
    <xf numFmtId="0" fontId="6" fillId="9" borderId="42" xfId="0" applyFont="1" applyFill="1" applyBorder="1" applyAlignment="1">
      <alignment horizontal="center" vertical="center"/>
    </xf>
    <xf numFmtId="0" fontId="28" fillId="4" borderId="7" xfId="0" applyFont="1" applyFill="1" applyBorder="1" applyAlignment="1">
      <alignment horizontal="center" vertical="center"/>
    </xf>
    <xf numFmtId="0" fontId="28" fillId="4" borderId="0" xfId="0" applyFont="1" applyFill="1" applyAlignment="1">
      <alignment horizontal="center" vertical="center"/>
    </xf>
    <xf numFmtId="0" fontId="28" fillId="4" borderId="1" xfId="0" applyFont="1" applyFill="1" applyBorder="1" applyAlignment="1">
      <alignment horizontal="center" vertical="center"/>
    </xf>
    <xf numFmtId="0" fontId="6" fillId="9" borderId="16" xfId="0" applyFont="1" applyFill="1" applyBorder="1" applyAlignment="1">
      <alignment horizontal="center" vertical="center" wrapText="1"/>
    </xf>
    <xf numFmtId="0" fontId="18" fillId="9" borderId="16" xfId="0" applyFont="1" applyFill="1" applyBorder="1" applyAlignment="1">
      <alignment horizontal="center" vertical="center" wrapText="1"/>
    </xf>
    <xf numFmtId="0" fontId="6" fillId="9" borderId="40" xfId="0" applyFont="1" applyFill="1" applyBorder="1" applyAlignment="1">
      <alignment horizontal="center" vertical="center" wrapText="1"/>
    </xf>
    <xf numFmtId="0" fontId="1" fillId="9" borderId="5" xfId="0" applyFont="1" applyFill="1" applyBorder="1" applyAlignment="1" applyProtection="1">
      <alignment horizontal="left" wrapText="1"/>
      <protection locked="0"/>
    </xf>
    <xf numFmtId="0" fontId="6" fillId="9" borderId="84" xfId="0" applyFont="1" applyFill="1" applyBorder="1" applyAlignment="1">
      <alignment horizontal="left" vertical="center" indent="2"/>
    </xf>
    <xf numFmtId="0" fontId="6" fillId="9" borderId="16" xfId="0" applyFont="1" applyFill="1" applyBorder="1" applyAlignment="1">
      <alignment horizontal="left" vertical="center" indent="2"/>
    </xf>
    <xf numFmtId="0" fontId="6" fillId="9" borderId="21" xfId="0" applyFont="1" applyFill="1" applyBorder="1" applyAlignment="1">
      <alignment horizontal="left" vertical="center"/>
    </xf>
    <xf numFmtId="0" fontId="6" fillId="9" borderId="4" xfId="0" applyFont="1" applyFill="1" applyBorder="1" applyAlignment="1">
      <alignment horizontal="left" vertical="center"/>
    </xf>
    <xf numFmtId="0" fontId="6" fillId="9" borderId="25" xfId="0" applyFont="1" applyFill="1" applyBorder="1" applyAlignment="1">
      <alignment horizontal="left" vertical="center"/>
    </xf>
    <xf numFmtId="0" fontId="19" fillId="2" borderId="19" xfId="0" applyFont="1" applyFill="1" applyBorder="1" applyAlignment="1" applyProtection="1">
      <alignment horizontal="left"/>
      <protection locked="0"/>
    </xf>
    <xf numFmtId="0" fontId="19" fillId="7" borderId="19" xfId="0" applyFont="1" applyFill="1" applyBorder="1" applyAlignment="1" applyProtection="1">
      <alignment horizontal="left"/>
      <protection locked="0"/>
    </xf>
    <xf numFmtId="0" fontId="38" fillId="9" borderId="37" xfId="0" applyFont="1" applyFill="1" applyBorder="1" applyAlignment="1">
      <alignment horizontal="center"/>
    </xf>
    <xf numFmtId="0" fontId="38" fillId="9" borderId="38" xfId="0" applyFont="1" applyFill="1" applyBorder="1" applyAlignment="1">
      <alignment horizontal="center"/>
    </xf>
    <xf numFmtId="0" fontId="38" fillId="9" borderId="42" xfId="0" applyFont="1" applyFill="1" applyBorder="1" applyAlignment="1">
      <alignment horizontal="center"/>
    </xf>
    <xf numFmtId="0" fontId="24" fillId="9" borderId="7" xfId="0" applyFont="1" applyFill="1" applyBorder="1" applyAlignment="1">
      <alignment horizontal="center"/>
    </xf>
    <xf numFmtId="0" fontId="24" fillId="9" borderId="0" xfId="0" applyFont="1" applyFill="1" applyAlignment="1">
      <alignment horizontal="center"/>
    </xf>
    <xf numFmtId="0" fontId="24" fillId="9" borderId="1" xfId="0" applyFont="1" applyFill="1" applyBorder="1" applyAlignment="1">
      <alignment horizontal="center"/>
    </xf>
    <xf numFmtId="15" fontId="19" fillId="2" borderId="5" xfId="0" applyNumberFormat="1" applyFont="1" applyFill="1" applyBorder="1" applyAlignment="1" applyProtection="1">
      <alignment horizontal="center"/>
      <protection locked="0"/>
    </xf>
    <xf numFmtId="0" fontId="19" fillId="2" borderId="26" xfId="0" applyFont="1" applyFill="1" applyBorder="1" applyAlignment="1" applyProtection="1">
      <alignment horizontal="center"/>
      <protection locked="0"/>
    </xf>
    <xf numFmtId="0" fontId="19" fillId="2" borderId="19" xfId="0" applyFont="1" applyFill="1" applyBorder="1" applyAlignment="1" applyProtection="1">
      <alignment horizontal="center"/>
      <protection locked="0"/>
    </xf>
    <xf numFmtId="0" fontId="19" fillId="2" borderId="28" xfId="0" applyFont="1" applyFill="1" applyBorder="1" applyAlignment="1" applyProtection="1">
      <alignment horizontal="center"/>
      <protection locked="0"/>
    </xf>
    <xf numFmtId="0" fontId="19" fillId="7" borderId="5" xfId="0" applyFont="1" applyFill="1" applyBorder="1" applyAlignment="1" applyProtection="1">
      <alignment horizontal="left"/>
      <protection locked="0"/>
    </xf>
    <xf numFmtId="0" fontId="19" fillId="2" borderId="5" xfId="0" applyFont="1" applyFill="1" applyBorder="1" applyAlignment="1" applyProtection="1">
      <alignment horizontal="left"/>
      <protection locked="0"/>
    </xf>
    <xf numFmtId="165" fontId="18" fillId="9" borderId="0" xfId="0" applyNumberFormat="1" applyFont="1" applyFill="1" applyAlignment="1">
      <alignment horizontal="center" vertical="center"/>
    </xf>
    <xf numFmtId="0" fontId="18" fillId="9" borderId="0" xfId="0" applyFont="1" applyFill="1" applyAlignment="1">
      <alignment horizontal="center" vertical="center"/>
    </xf>
    <xf numFmtId="0" fontId="38" fillId="9" borderId="37" xfId="0" applyFont="1" applyFill="1" applyBorder="1" applyAlignment="1">
      <alignment horizontal="center" vertical="top"/>
    </xf>
    <xf numFmtId="0" fontId="38" fillId="9" borderId="38" xfId="0" applyFont="1" applyFill="1" applyBorder="1" applyAlignment="1">
      <alignment horizontal="center" vertical="top"/>
    </xf>
    <xf numFmtId="0" fontId="38" fillId="9" borderId="42" xfId="0" applyFont="1" applyFill="1" applyBorder="1" applyAlignment="1">
      <alignment horizontal="center" vertical="top"/>
    </xf>
    <xf numFmtId="0" fontId="19" fillId="7" borderId="19" xfId="0" applyFont="1" applyFill="1" applyBorder="1" applyAlignment="1" applyProtection="1">
      <alignment horizontal="center"/>
      <protection locked="0"/>
    </xf>
    <xf numFmtId="0" fontId="19" fillId="7" borderId="28" xfId="0" applyFont="1" applyFill="1" applyBorder="1" applyAlignment="1" applyProtection="1">
      <alignment horizontal="center"/>
      <protection locked="0"/>
    </xf>
    <xf numFmtId="15" fontId="19" fillId="7" borderId="5" xfId="0" applyNumberFormat="1" applyFont="1" applyFill="1" applyBorder="1" applyAlignment="1" applyProtection="1">
      <alignment horizontal="center"/>
      <protection locked="0"/>
    </xf>
    <xf numFmtId="0" fontId="19" fillId="7" borderId="26" xfId="0" applyFont="1" applyFill="1" applyBorder="1" applyAlignment="1" applyProtection="1">
      <alignment horizontal="center"/>
      <protection locked="0"/>
    </xf>
    <xf numFmtId="0" fontId="6" fillId="7" borderId="5" xfId="0" applyFont="1" applyFill="1" applyBorder="1" applyAlignment="1" applyProtection="1">
      <alignment horizontal="left"/>
      <protection locked="0"/>
    </xf>
    <xf numFmtId="0" fontId="6" fillId="7" borderId="26" xfId="0" applyFont="1" applyFill="1" applyBorder="1" applyAlignment="1" applyProtection="1">
      <alignment horizontal="left"/>
      <protection locked="0"/>
    </xf>
    <xf numFmtId="0" fontId="6" fillId="9" borderId="0" xfId="0" applyFont="1" applyFill="1" applyAlignment="1">
      <alignment horizontal="center"/>
    </xf>
    <xf numFmtId="0" fontId="6" fillId="9" borderId="1" xfId="0" applyFont="1" applyFill="1" applyBorder="1" applyAlignment="1">
      <alignment horizontal="center"/>
    </xf>
    <xf numFmtId="0" fontId="24" fillId="9" borderId="0" xfId="0" applyFont="1" applyFill="1" applyAlignment="1">
      <alignment horizontal="center" vertical="center"/>
    </xf>
    <xf numFmtId="0" fontId="24" fillId="9" borderId="1" xfId="0" applyFont="1" applyFill="1" applyBorder="1" applyAlignment="1">
      <alignment horizontal="center" vertical="center"/>
    </xf>
    <xf numFmtId="0" fontId="24" fillId="9" borderId="19" xfId="0" applyFont="1" applyFill="1" applyBorder="1" applyAlignment="1" applyProtection="1">
      <alignment horizontal="center"/>
      <protection locked="0"/>
    </xf>
    <xf numFmtId="0" fontId="6" fillId="9" borderId="0" xfId="0" applyFont="1" applyFill="1" applyAlignment="1">
      <alignment horizontal="center" wrapText="1"/>
    </xf>
    <xf numFmtId="0" fontId="6" fillId="9" borderId="1" xfId="0" applyFont="1" applyFill="1" applyBorder="1" applyAlignment="1">
      <alignment horizontal="center" wrapText="1"/>
    </xf>
    <xf numFmtId="0" fontId="19" fillId="7" borderId="19" xfId="0" applyFont="1" applyFill="1" applyBorder="1" applyAlignment="1" applyProtection="1">
      <alignment horizontal="center" wrapText="1"/>
      <protection locked="0"/>
    </xf>
    <xf numFmtId="0" fontId="19" fillId="7" borderId="28" xfId="0" applyFont="1" applyFill="1" applyBorder="1" applyAlignment="1" applyProtection="1">
      <alignment horizontal="center" wrapText="1"/>
      <protection locked="0"/>
    </xf>
    <xf numFmtId="0" fontId="19" fillId="7" borderId="0" xfId="0" applyFont="1" applyFill="1" applyAlignment="1" applyProtection="1">
      <alignment horizontal="center"/>
      <protection locked="0"/>
    </xf>
    <xf numFmtId="0" fontId="19" fillId="7" borderId="1" xfId="0" applyFont="1" applyFill="1" applyBorder="1" applyAlignment="1" applyProtection="1">
      <alignment horizontal="center"/>
      <protection locked="0"/>
    </xf>
    <xf numFmtId="0" fontId="18" fillId="9" borderId="7" xfId="0" applyFont="1" applyFill="1" applyBorder="1" applyAlignment="1">
      <alignment horizontal="center"/>
    </xf>
    <xf numFmtId="0" fontId="18" fillId="9" borderId="0" xfId="0" applyFont="1" applyFill="1" applyAlignment="1">
      <alignment horizontal="center"/>
    </xf>
    <xf numFmtId="0" fontId="18" fillId="9" borderId="1" xfId="0" applyFont="1" applyFill="1" applyBorder="1" applyAlignment="1">
      <alignment horizontal="center"/>
    </xf>
    <xf numFmtId="15" fontId="19" fillId="2" borderId="19" xfId="0" applyNumberFormat="1" applyFont="1" applyFill="1" applyBorder="1" applyAlignment="1" applyProtection="1">
      <alignment horizontal="center"/>
      <protection locked="0"/>
    </xf>
    <xf numFmtId="0" fontId="19" fillId="7" borderId="26" xfId="0" applyFont="1" applyFill="1" applyBorder="1" applyAlignment="1" applyProtection="1">
      <alignment horizontal="center" wrapText="1"/>
      <protection locked="0"/>
    </xf>
    <xf numFmtId="0" fontId="19" fillId="7" borderId="5" xfId="0" applyFont="1" applyFill="1" applyBorder="1" applyAlignment="1" applyProtection="1">
      <alignment horizontal="center"/>
      <protection locked="0"/>
    </xf>
    <xf numFmtId="0" fontId="21" fillId="8" borderId="0" xfId="0" applyFont="1" applyFill="1" applyAlignment="1" applyProtection="1">
      <alignment horizontal="left"/>
      <protection locked="0"/>
    </xf>
    <xf numFmtId="0" fontId="6" fillId="9" borderId="0" xfId="0" applyFont="1" applyFill="1" applyAlignment="1">
      <alignment horizontal="left" vertical="center" wrapText="1"/>
    </xf>
    <xf numFmtId="0" fontId="6" fillId="9" borderId="0" xfId="0" applyFont="1" applyFill="1" applyAlignment="1">
      <alignment horizontal="left"/>
    </xf>
    <xf numFmtId="0" fontId="1" fillId="9" borderId="37" xfId="0" applyFont="1" applyFill="1" applyBorder="1" applyAlignment="1">
      <alignment horizontal="center" vertical="center"/>
    </xf>
    <xf numFmtId="0" fontId="1" fillId="9" borderId="38" xfId="0" applyFont="1" applyFill="1" applyBorder="1" applyAlignment="1">
      <alignment horizontal="center" vertical="center"/>
    </xf>
    <xf numFmtId="0" fontId="1" fillId="9" borderId="42" xfId="0" applyFont="1" applyFill="1" applyBorder="1" applyAlignment="1">
      <alignment horizontal="center" vertical="center"/>
    </xf>
    <xf numFmtId="0" fontId="0" fillId="9" borderId="61" xfId="0" applyFill="1" applyBorder="1" applyAlignment="1">
      <alignment horizontal="center" vertical="center"/>
    </xf>
    <xf numFmtId="0" fontId="0" fillId="9" borderId="1" xfId="0" applyFill="1" applyBorder="1" applyAlignment="1">
      <alignment horizontal="center" vertical="center"/>
    </xf>
    <xf numFmtId="0" fontId="0" fillId="9" borderId="25" xfId="0" applyFill="1" applyBorder="1" applyAlignment="1">
      <alignment horizontal="center" vertical="center"/>
    </xf>
    <xf numFmtId="0" fontId="6" fillId="9" borderId="7" xfId="0" applyFont="1" applyFill="1" applyBorder="1" applyAlignment="1">
      <alignment horizontal="center" vertical="center"/>
    </xf>
    <xf numFmtId="0" fontId="6" fillId="9" borderId="0" xfId="0" applyFont="1" applyFill="1" applyAlignment="1">
      <alignment horizontal="center" vertical="center"/>
    </xf>
    <xf numFmtId="0" fontId="6" fillId="9" borderId="1" xfId="0" applyFont="1" applyFill="1" applyBorder="1" applyAlignment="1">
      <alignment horizontal="center" vertical="center"/>
    </xf>
    <xf numFmtId="0" fontId="0" fillId="9" borderId="7" xfId="0" applyFill="1" applyBorder="1" applyAlignment="1">
      <alignment horizontal="center" vertical="center"/>
    </xf>
    <xf numFmtId="0" fontId="0" fillId="9" borderId="0" xfId="0" applyFill="1" applyAlignment="1">
      <alignment horizontal="center" vertical="center"/>
    </xf>
    <xf numFmtId="0" fontId="10" fillId="9" borderId="7" xfId="0" applyFont="1" applyFill="1" applyBorder="1" applyAlignment="1">
      <alignment horizontal="right" vertical="center"/>
    </xf>
    <xf numFmtId="0" fontId="10" fillId="9" borderId="0" xfId="0" applyFont="1" applyFill="1" applyAlignment="1">
      <alignment horizontal="right" vertical="center"/>
    </xf>
    <xf numFmtId="0" fontId="0" fillId="9" borderId="59" xfId="0" applyFill="1" applyBorder="1" applyAlignment="1">
      <alignment horizontal="center" vertical="center"/>
    </xf>
    <xf numFmtId="0" fontId="0" fillId="9" borderId="10" xfId="0" applyFill="1" applyBorder="1" applyAlignment="1">
      <alignment horizontal="center" vertical="center"/>
    </xf>
    <xf numFmtId="0" fontId="0" fillId="9" borderId="60" xfId="0" applyFill="1" applyBorder="1" applyAlignment="1">
      <alignment horizontal="center" vertical="center"/>
    </xf>
    <xf numFmtId="0" fontId="1" fillId="9" borderId="61" xfId="4" applyFill="1" applyBorder="1" applyAlignment="1">
      <alignment horizontal="center"/>
    </xf>
    <xf numFmtId="0" fontId="1" fillId="9" borderId="1" xfId="4" applyFill="1" applyBorder="1" applyAlignment="1">
      <alignment horizontal="center"/>
    </xf>
    <xf numFmtId="0" fontId="1" fillId="9" borderId="25" xfId="4" applyFill="1" applyBorder="1" applyAlignment="1">
      <alignment horizontal="center"/>
    </xf>
    <xf numFmtId="0" fontId="1" fillId="9" borderId="0" xfId="4" applyFill="1" applyAlignment="1">
      <alignment horizontal="left"/>
    </xf>
    <xf numFmtId="0" fontId="6" fillId="9" borderId="0" xfId="4" applyFont="1" applyFill="1" applyAlignment="1">
      <alignment horizontal="center" vertical="center"/>
    </xf>
    <xf numFmtId="0" fontId="4" fillId="9" borderId="37" xfId="0" applyFont="1" applyFill="1" applyBorder="1" applyAlignment="1">
      <alignment horizontal="center" vertical="center"/>
    </xf>
    <xf numFmtId="0" fontId="4" fillId="9" borderId="38" xfId="0" applyFont="1" applyFill="1" applyBorder="1" applyAlignment="1">
      <alignment horizontal="center" vertical="center"/>
    </xf>
    <xf numFmtId="0" fontId="27" fillId="9" borderId="59" xfId="0" applyFont="1" applyFill="1" applyBorder="1" applyAlignment="1">
      <alignment horizontal="right" vertical="center"/>
    </xf>
    <xf numFmtId="0" fontId="27" fillId="9" borderId="10" xfId="0" applyFont="1" applyFill="1" applyBorder="1" applyAlignment="1">
      <alignment horizontal="right" vertical="center"/>
    </xf>
    <xf numFmtId="164" fontId="11" fillId="9" borderId="10" xfId="4" applyNumberFormat="1" applyFont="1" applyFill="1" applyBorder="1" applyAlignment="1">
      <alignment horizontal="center" vertical="center"/>
    </xf>
    <xf numFmtId="0" fontId="1" fillId="9" borderId="10" xfId="4" applyFill="1" applyBorder="1"/>
    <xf numFmtId="0" fontId="1" fillId="9" borderId="60" xfId="4" applyFill="1" applyBorder="1"/>
    <xf numFmtId="0" fontId="1" fillId="9" borderId="1" xfId="4" applyFill="1" applyBorder="1" applyAlignment="1">
      <alignment horizontal="center" vertical="center"/>
    </xf>
    <xf numFmtId="0" fontId="1" fillId="9" borderId="25" xfId="4" applyFill="1" applyBorder="1" applyAlignment="1">
      <alignment horizontal="center" vertical="center"/>
    </xf>
    <xf numFmtId="0" fontId="11" fillId="9" borderId="0" xfId="4" applyFont="1" applyFill="1" applyAlignment="1">
      <alignment horizontal="center" vertical="center"/>
    </xf>
    <xf numFmtId="0" fontId="4" fillId="9" borderId="0" xfId="4" applyFont="1" applyFill="1" applyAlignment="1">
      <alignment horizontal="center" vertical="center"/>
    </xf>
    <xf numFmtId="0" fontId="27" fillId="9" borderId="59" xfId="0" applyFont="1" applyFill="1" applyBorder="1" applyAlignment="1">
      <alignment horizontal="right" vertical="top"/>
    </xf>
    <xf numFmtId="0" fontId="27" fillId="9" borderId="10" xfId="0" applyFont="1" applyFill="1" applyBorder="1" applyAlignment="1">
      <alignment horizontal="right" vertical="top"/>
    </xf>
    <xf numFmtId="0" fontId="1" fillId="9" borderId="10" xfId="4" applyFill="1" applyBorder="1" applyAlignment="1">
      <alignment horizontal="center" vertical="center"/>
    </xf>
    <xf numFmtId="0" fontId="1" fillId="9" borderId="60" xfId="4" applyFill="1" applyBorder="1" applyAlignment="1">
      <alignment horizontal="center" vertical="center"/>
    </xf>
    <xf numFmtId="0" fontId="23" fillId="9" borderId="0" xfId="0" applyFont="1" applyFill="1" applyAlignment="1">
      <alignment horizontal="right"/>
    </xf>
    <xf numFmtId="174" fontId="18" fillId="9" borderId="32" xfId="4" applyNumberFormat="1" applyFont="1" applyFill="1" applyBorder="1" applyAlignment="1">
      <alignment horizontal="right"/>
    </xf>
    <xf numFmtId="0" fontId="81" fillId="11" borderId="7" xfId="4" applyFont="1" applyFill="1" applyBorder="1" applyAlignment="1">
      <alignment horizontal="left"/>
    </xf>
    <xf numFmtId="0" fontId="81" fillId="11" borderId="0" xfId="4" applyFont="1" applyFill="1" applyAlignment="1">
      <alignment horizontal="left"/>
    </xf>
    <xf numFmtId="174" fontId="49" fillId="9" borderId="0" xfId="4" applyNumberFormat="1" applyFont="1" applyFill="1" applyAlignment="1">
      <alignment horizontal="center"/>
    </xf>
    <xf numFmtId="174" fontId="52" fillId="9" borderId="0" xfId="4" applyNumberFormat="1" applyFont="1" applyFill="1" applyAlignment="1">
      <alignment horizontal="right"/>
    </xf>
    <xf numFmtId="174" fontId="32" fillId="9" borderId="0" xfId="4" applyNumberFormat="1" applyFont="1" applyFill="1" applyAlignment="1">
      <alignment horizontal="right" vertical="center"/>
    </xf>
    <xf numFmtId="174" fontId="18" fillId="9" borderId="0" xfId="2" applyNumberFormat="1" applyFont="1" applyFill="1" applyBorder="1" applyAlignment="1" applyProtection="1">
      <alignment horizontal="right" vertical="center"/>
    </xf>
    <xf numFmtId="0" fontId="19" fillId="9" borderId="7" xfId="0" applyFont="1" applyFill="1" applyBorder="1" applyAlignment="1">
      <alignment horizontal="right" vertical="center"/>
    </xf>
    <xf numFmtId="0" fontId="19" fillId="9" borderId="0" xfId="0" applyFont="1" applyFill="1" applyAlignment="1">
      <alignment horizontal="right" vertical="center"/>
    </xf>
    <xf numFmtId="164" fontId="19" fillId="9" borderId="0" xfId="4" applyNumberFormat="1" applyFont="1" applyFill="1" applyAlignment="1">
      <alignment horizontal="center" vertical="center"/>
    </xf>
    <xf numFmtId="164" fontId="19" fillId="9" borderId="1" xfId="4" applyNumberFormat="1" applyFont="1" applyFill="1" applyBorder="1" applyAlignment="1">
      <alignment horizontal="center" vertical="center"/>
    </xf>
    <xf numFmtId="174" fontId="32" fillId="9" borderId="0" xfId="4" applyNumberFormat="1" applyFont="1" applyFill="1" applyAlignment="1">
      <alignment horizontal="center"/>
    </xf>
    <xf numFmtId="174" fontId="18" fillId="9" borderId="0" xfId="4" applyNumberFormat="1" applyFont="1" applyFill="1" applyAlignment="1">
      <alignment horizontal="right"/>
    </xf>
    <xf numFmtId="165" fontId="10" fillId="9" borderId="0" xfId="4" applyNumberFormat="1" applyFont="1" applyFill="1" applyAlignment="1">
      <alignment horizontal="center" vertical="center"/>
    </xf>
    <xf numFmtId="0" fontId="19" fillId="9" borderId="0" xfId="4" applyFont="1" applyFill="1" applyAlignment="1">
      <alignment horizontal="center" vertical="center"/>
    </xf>
    <xf numFmtId="0" fontId="50" fillId="12" borderId="0" xfId="0" applyFont="1" applyFill="1" applyAlignment="1">
      <alignment horizontal="center" vertical="center"/>
    </xf>
    <xf numFmtId="0" fontId="20" fillId="12" borderId="0" xfId="0" applyFont="1" applyFill="1" applyAlignment="1">
      <alignment horizontal="center" vertical="center"/>
    </xf>
    <xf numFmtId="0" fontId="11" fillId="7" borderId="67" xfId="4" applyFont="1" applyFill="1" applyBorder="1" applyAlignment="1">
      <alignment horizontal="center"/>
    </xf>
    <xf numFmtId="49" fontId="5" fillId="7" borderId="67" xfId="4" applyNumberFormat="1" applyFont="1" applyFill="1" applyBorder="1" applyAlignment="1" applyProtection="1">
      <alignment horizontal="center"/>
      <protection locked="0"/>
    </xf>
    <xf numFmtId="174" fontId="4" fillId="9" borderId="87" xfId="4" applyNumberFormat="1" applyFont="1" applyFill="1" applyBorder="1" applyAlignment="1">
      <alignment horizontal="right"/>
    </xf>
    <xf numFmtId="174" fontId="1" fillId="9" borderId="72" xfId="4" applyNumberFormat="1" applyFill="1" applyBorder="1"/>
    <xf numFmtId="174" fontId="1" fillId="9" borderId="33" xfId="4" applyNumberFormat="1" applyFill="1" applyBorder="1"/>
    <xf numFmtId="174" fontId="19" fillId="9" borderId="18" xfId="4" applyNumberFormat="1" applyFont="1" applyFill="1" applyBorder="1" applyAlignment="1">
      <alignment horizontal="right"/>
    </xf>
    <xf numFmtId="174" fontId="1" fillId="7" borderId="18" xfId="4" applyNumberFormat="1" applyFill="1" applyBorder="1" applyAlignment="1">
      <alignment horizontal="right"/>
    </xf>
    <xf numFmtId="0" fontId="1" fillId="9" borderId="0" xfId="4" applyFill="1" applyAlignment="1">
      <alignment horizontal="left" wrapText="1"/>
    </xf>
    <xf numFmtId="174" fontId="19" fillId="9" borderId="19" xfId="4" applyNumberFormat="1" applyFont="1" applyFill="1" applyBorder="1" applyAlignment="1">
      <alignment horizontal="right"/>
    </xf>
    <xf numFmtId="168" fontId="18" fillId="9" borderId="5" xfId="4" applyNumberFormat="1" applyFont="1" applyFill="1" applyBorder="1" applyAlignment="1">
      <alignment horizontal="center"/>
    </xf>
    <xf numFmtId="174" fontId="1" fillId="9" borderId="0" xfId="4" applyNumberFormat="1" applyFill="1" applyAlignment="1">
      <alignment horizontal="right"/>
    </xf>
    <xf numFmtId="174" fontId="6" fillId="9" borderId="17" xfId="4" applyNumberFormat="1" applyFont="1" applyFill="1" applyBorder="1" applyAlignment="1">
      <alignment horizontal="right"/>
    </xf>
    <xf numFmtId="174" fontId="4" fillId="9" borderId="0" xfId="4" applyNumberFormat="1" applyFont="1" applyFill="1" applyAlignment="1">
      <alignment horizontal="center"/>
    </xf>
    <xf numFmtId="174" fontId="4" fillId="9" borderId="1" xfId="4" applyNumberFormat="1" applyFont="1" applyFill="1" applyBorder="1" applyAlignment="1">
      <alignment horizontal="center"/>
    </xf>
    <xf numFmtId="174" fontId="1" fillId="7" borderId="5" xfId="4" applyNumberFormat="1" applyFill="1" applyBorder="1" applyAlignment="1" applyProtection="1">
      <alignment horizontal="right"/>
      <protection locked="0"/>
    </xf>
    <xf numFmtId="174" fontId="1" fillId="9" borderId="32" xfId="4" applyNumberFormat="1" applyFill="1" applyBorder="1" applyAlignment="1">
      <alignment horizontal="center"/>
    </xf>
    <xf numFmtId="174" fontId="103" fillId="9" borderId="0" xfId="0" applyNumberFormat="1" applyFont="1" applyFill="1" applyAlignment="1">
      <alignment horizontal="center"/>
    </xf>
    <xf numFmtId="174" fontId="103" fillId="9" borderId="69" xfId="0" applyNumberFormat="1" applyFont="1" applyFill="1" applyBorder="1" applyAlignment="1">
      <alignment horizontal="center"/>
    </xf>
    <xf numFmtId="174" fontId="59" fillId="9" borderId="0" xfId="0" applyNumberFormat="1" applyFont="1" applyFill="1" applyAlignment="1">
      <alignment horizontal="center"/>
    </xf>
    <xf numFmtId="174" fontId="59" fillId="9" borderId="69" xfId="0" applyNumberFormat="1" applyFont="1" applyFill="1" applyBorder="1" applyAlignment="1">
      <alignment horizontal="center"/>
    </xf>
    <xf numFmtId="174" fontId="10" fillId="7" borderId="0" xfId="4" applyNumberFormat="1" applyFont="1" applyFill="1" applyAlignment="1" applyProtection="1">
      <alignment horizontal="right"/>
      <protection locked="0"/>
    </xf>
    <xf numFmtId="174" fontId="10" fillId="7" borderId="1" xfId="4" applyNumberFormat="1" applyFont="1" applyFill="1" applyBorder="1" applyAlignment="1" applyProtection="1">
      <alignment horizontal="right"/>
      <protection locked="0"/>
    </xf>
    <xf numFmtId="0" fontId="14" fillId="9" borderId="7" xfId="0" applyFont="1" applyFill="1" applyBorder="1" applyAlignment="1">
      <alignment horizontal="center" vertical="center"/>
    </xf>
    <xf numFmtId="0" fontId="14" fillId="9" borderId="0" xfId="0" applyFont="1" applyFill="1" applyAlignment="1">
      <alignment horizontal="center" vertical="center"/>
    </xf>
    <xf numFmtId="0" fontId="14" fillId="9" borderId="1" xfId="0" applyFont="1" applyFill="1" applyBorder="1" applyAlignment="1">
      <alignment horizontal="center" vertical="center"/>
    </xf>
    <xf numFmtId="0" fontId="0" fillId="9" borderId="0" xfId="0" applyFill="1" applyAlignment="1">
      <alignment horizontal="center"/>
    </xf>
    <xf numFmtId="168" fontId="18" fillId="7" borderId="5" xfId="4" applyNumberFormat="1" applyFont="1" applyFill="1" applyBorder="1" applyAlignment="1" applyProtection="1">
      <alignment horizontal="center"/>
      <protection locked="0"/>
    </xf>
    <xf numFmtId="172" fontId="1" fillId="7" borderId="32" xfId="4" applyNumberFormat="1" applyFill="1" applyBorder="1" applyAlignment="1" applyProtection="1">
      <alignment horizontal="right"/>
      <protection locked="0"/>
    </xf>
    <xf numFmtId="174" fontId="4" fillId="9" borderId="87" xfId="0" applyNumberFormat="1" applyFont="1" applyFill="1" applyBorder="1" applyAlignment="1">
      <alignment horizontal="right"/>
    </xf>
    <xf numFmtId="174" fontId="0" fillId="9" borderId="72" xfId="0" applyNumberFormat="1" applyFill="1" applyBorder="1"/>
    <xf numFmtId="174" fontId="0" fillId="9" borderId="33" xfId="0" applyNumberFormat="1" applyFill="1" applyBorder="1"/>
    <xf numFmtId="174" fontId="50" fillId="9" borderId="0" xfId="0" applyNumberFormat="1" applyFont="1" applyFill="1" applyAlignment="1">
      <alignment horizontal="right"/>
    </xf>
    <xf numFmtId="174" fontId="50" fillId="9" borderId="69" xfId="0" applyNumberFormat="1" applyFont="1" applyFill="1" applyBorder="1" applyAlignment="1">
      <alignment horizontal="right"/>
    </xf>
    <xf numFmtId="174" fontId="4" fillId="7" borderId="0" xfId="0" applyNumberFormat="1" applyFont="1" applyFill="1" applyAlignment="1" applyProtection="1">
      <alignment horizontal="right"/>
      <protection locked="0"/>
    </xf>
    <xf numFmtId="174" fontId="4" fillId="7" borderId="69" xfId="0" applyNumberFormat="1" applyFont="1" applyFill="1" applyBorder="1" applyAlignment="1" applyProtection="1">
      <alignment horizontal="right"/>
      <protection locked="0"/>
    </xf>
    <xf numFmtId="174" fontId="1" fillId="9" borderId="32" xfId="4" applyNumberFormat="1" applyFill="1" applyBorder="1" applyAlignment="1" applyProtection="1">
      <alignment horizontal="right"/>
      <protection locked="0"/>
    </xf>
    <xf numFmtId="174" fontId="6" fillId="9" borderId="0" xfId="4" applyNumberFormat="1" applyFont="1" applyFill="1" applyAlignment="1">
      <alignment horizontal="right"/>
    </xf>
    <xf numFmtId="174" fontId="6" fillId="9" borderId="1" xfId="4" applyNumberFormat="1" applyFont="1" applyFill="1" applyBorder="1" applyAlignment="1">
      <alignment horizontal="right"/>
    </xf>
    <xf numFmtId="174" fontId="10" fillId="9" borderId="87" xfId="4" applyNumberFormat="1" applyFont="1" applyFill="1" applyBorder="1" applyAlignment="1">
      <alignment horizontal="center"/>
    </xf>
    <xf numFmtId="174" fontId="10" fillId="9" borderId="72" xfId="4" applyNumberFormat="1" applyFont="1" applyFill="1" applyBorder="1" applyAlignment="1">
      <alignment horizontal="center"/>
    </xf>
    <xf numFmtId="174" fontId="10" fillId="9" borderId="73" xfId="4" applyNumberFormat="1" applyFont="1" applyFill="1" applyBorder="1" applyAlignment="1">
      <alignment horizontal="center"/>
    </xf>
    <xf numFmtId="174" fontId="1" fillId="7" borderId="19" xfId="4" applyNumberFormat="1" applyFill="1" applyBorder="1" applyAlignment="1" applyProtection="1">
      <alignment horizontal="right"/>
      <protection locked="0"/>
    </xf>
    <xf numFmtId="0" fontId="60" fillId="9" borderId="0" xfId="4" applyFont="1" applyFill="1" applyAlignment="1">
      <alignment horizontal="center"/>
    </xf>
    <xf numFmtId="0" fontId="62" fillId="9" borderId="0" xfId="4" applyFont="1" applyFill="1" applyAlignment="1">
      <alignment horizontal="center"/>
    </xf>
    <xf numFmtId="0" fontId="3" fillId="9" borderId="0" xfId="4" applyFont="1" applyFill="1" applyAlignment="1">
      <alignment horizontal="left" wrapText="1"/>
    </xf>
    <xf numFmtId="174" fontId="19" fillId="9" borderId="5" xfId="4" applyNumberFormat="1" applyFont="1" applyFill="1" applyBorder="1" applyAlignment="1">
      <alignment horizontal="right"/>
    </xf>
    <xf numFmtId="174" fontId="1" fillId="7" borderId="5" xfId="4" applyNumberFormat="1" applyFill="1" applyBorder="1" applyAlignment="1">
      <alignment horizontal="right"/>
    </xf>
    <xf numFmtId="0" fontId="3" fillId="7" borderId="0" xfId="0" applyFont="1" applyFill="1" applyAlignment="1" applyProtection="1">
      <alignment horizontal="left"/>
      <protection locked="0"/>
    </xf>
    <xf numFmtId="0" fontId="3" fillId="7" borderId="19" xfId="0" applyFont="1" applyFill="1" applyBorder="1" applyAlignment="1" applyProtection="1">
      <alignment horizontal="left"/>
      <protection locked="0"/>
    </xf>
    <xf numFmtId="174" fontId="0" fillId="7" borderId="18" xfId="0" applyNumberFormat="1" applyFill="1" applyBorder="1" applyAlignment="1" applyProtection="1">
      <alignment horizontal="right"/>
      <protection locked="0"/>
    </xf>
    <xf numFmtId="0" fontId="3" fillId="9" borderId="4" xfId="4" applyFont="1" applyFill="1" applyBorder="1" applyAlignment="1">
      <alignment horizontal="center"/>
    </xf>
    <xf numFmtId="0" fontId="11" fillId="9" borderId="0" xfId="4" applyFont="1" applyFill="1" applyAlignment="1">
      <alignment horizontal="center"/>
    </xf>
    <xf numFmtId="164" fontId="18" fillId="9" borderId="86" xfId="4" applyNumberFormat="1" applyFont="1" applyFill="1" applyBorder="1" applyAlignment="1">
      <alignment horizontal="center"/>
    </xf>
    <xf numFmtId="164" fontId="10" fillId="9" borderId="0" xfId="4" applyNumberFormat="1" applyFont="1" applyFill="1" applyAlignment="1">
      <alignment horizontal="center"/>
    </xf>
    <xf numFmtId="164" fontId="10" fillId="9" borderId="1" xfId="4" applyNumberFormat="1" applyFont="1" applyFill="1" applyBorder="1" applyAlignment="1">
      <alignment horizontal="center"/>
    </xf>
    <xf numFmtId="174" fontId="6" fillId="9" borderId="5" xfId="4" applyNumberFormat="1" applyFont="1" applyFill="1" applyBorder="1" applyAlignment="1">
      <alignment horizontal="right"/>
    </xf>
    <xf numFmtId="171" fontId="6" fillId="9" borderId="19" xfId="4" applyNumberFormat="1" applyFont="1" applyFill="1" applyBorder="1" applyAlignment="1">
      <alignment horizontal="right"/>
    </xf>
    <xf numFmtId="0" fontId="45" fillId="9" borderId="0" xfId="0" applyFont="1" applyFill="1" applyAlignment="1">
      <alignment horizontal="center" wrapText="1"/>
    </xf>
    <xf numFmtId="0" fontId="60" fillId="9" borderId="0" xfId="0" applyFont="1" applyFill="1" applyAlignment="1">
      <alignment horizontal="center"/>
    </xf>
    <xf numFmtId="0" fontId="62" fillId="9" borderId="0" xfId="0" applyFont="1" applyFill="1" applyAlignment="1">
      <alignment horizontal="center"/>
    </xf>
    <xf numFmtId="0" fontId="6" fillId="9" borderId="7" xfId="3" applyFont="1" applyFill="1" applyBorder="1" applyAlignment="1">
      <alignment horizontal="center" vertical="top"/>
    </xf>
    <xf numFmtId="0" fontId="6" fillId="9" borderId="0" xfId="3" applyFont="1" applyFill="1" applyAlignment="1">
      <alignment horizontal="center" vertical="top"/>
    </xf>
    <xf numFmtId="3" fontId="4" fillId="10" borderId="67" xfId="3" applyNumberFormat="1" applyFont="1" applyFill="1" applyBorder="1" applyAlignment="1" applyProtection="1">
      <alignment horizontal="center"/>
      <protection locked="0"/>
    </xf>
    <xf numFmtId="0" fontId="17" fillId="9" borderId="0" xfId="3" applyFont="1" applyFill="1" applyAlignment="1">
      <alignment horizontal="left"/>
    </xf>
    <xf numFmtId="0" fontId="4" fillId="9" borderId="32" xfId="3" applyFont="1" applyFill="1" applyBorder="1" applyAlignment="1">
      <alignment horizontal="center"/>
    </xf>
    <xf numFmtId="0" fontId="12" fillId="9" borderId="0" xfId="3" applyFont="1" applyFill="1" applyAlignment="1">
      <alignment horizontal="left" vertical="center" wrapText="1"/>
    </xf>
    <xf numFmtId="0" fontId="12" fillId="9" borderId="1" xfId="3" applyFont="1" applyFill="1" applyBorder="1" applyAlignment="1">
      <alignment horizontal="left" vertical="center" wrapText="1"/>
    </xf>
    <xf numFmtId="172" fontId="4" fillId="10" borderId="67" xfId="3" applyNumberFormat="1" applyFont="1" applyFill="1" applyBorder="1" applyAlignment="1" applyProtection="1">
      <alignment horizontal="right"/>
      <protection locked="0"/>
    </xf>
    <xf numFmtId="0" fontId="6" fillId="9" borderId="0" xfId="3" applyFont="1" applyFill="1" applyAlignment="1">
      <alignment horizontal="center"/>
    </xf>
    <xf numFmtId="0" fontId="7" fillId="10" borderId="67" xfId="3" applyFill="1" applyBorder="1" applyAlignment="1" applyProtection="1">
      <alignment horizontal="left"/>
      <protection locked="0"/>
    </xf>
    <xf numFmtId="0" fontId="7" fillId="10" borderId="88" xfId="3" applyFill="1" applyBorder="1" applyAlignment="1" applyProtection="1">
      <alignment horizontal="left"/>
      <protection locked="0"/>
    </xf>
    <xf numFmtId="0" fontId="7" fillId="10" borderId="91" xfId="3" applyFill="1" applyBorder="1" applyAlignment="1" applyProtection="1">
      <alignment horizontal="left"/>
      <protection locked="0"/>
    </xf>
    <xf numFmtId="0" fontId="7" fillId="10" borderId="92" xfId="3" applyFill="1" applyBorder="1" applyAlignment="1" applyProtection="1">
      <alignment horizontal="left"/>
      <protection locked="0"/>
    </xf>
    <xf numFmtId="49" fontId="4" fillId="10" borderId="67" xfId="3" applyNumberFormat="1" applyFont="1" applyFill="1" applyBorder="1" applyAlignment="1">
      <alignment horizontal="center"/>
    </xf>
    <xf numFmtId="49" fontId="4" fillId="10" borderId="88" xfId="3" applyNumberFormat="1" applyFont="1" applyFill="1" applyBorder="1" applyAlignment="1">
      <alignment horizontal="center"/>
    </xf>
    <xf numFmtId="0" fontId="28" fillId="9" borderId="0" xfId="3" applyFont="1" applyFill="1" applyAlignment="1">
      <alignment horizontal="center"/>
    </xf>
    <xf numFmtId="0" fontId="25" fillId="9" borderId="0" xfId="3" applyFont="1" applyFill="1" applyAlignment="1">
      <alignment horizontal="center"/>
    </xf>
    <xf numFmtId="175" fontId="4" fillId="9" borderId="89" xfId="3" applyNumberFormat="1" applyFont="1" applyFill="1" applyBorder="1" applyAlignment="1">
      <alignment horizontal="right"/>
    </xf>
    <xf numFmtId="175" fontId="4" fillId="9" borderId="90" xfId="3" applyNumberFormat="1" applyFont="1" applyFill="1" applyBorder="1" applyAlignment="1">
      <alignment horizontal="right"/>
    </xf>
    <xf numFmtId="0" fontId="4" fillId="9" borderId="0" xfId="3" applyFont="1" applyFill="1" applyAlignment="1">
      <alignment horizontal="left"/>
    </xf>
    <xf numFmtId="0" fontId="4" fillId="9" borderId="69" xfId="3" applyFont="1" applyFill="1" applyBorder="1" applyAlignment="1">
      <alignment horizontal="left"/>
    </xf>
    <xf numFmtId="173" fontId="4" fillId="9" borderId="0" xfId="3" applyNumberFormat="1" applyFont="1" applyFill="1" applyAlignment="1">
      <alignment horizontal="center"/>
    </xf>
    <xf numFmtId="0" fontId="4" fillId="10" borderId="67" xfId="3" applyFont="1" applyFill="1" applyBorder="1" applyAlignment="1" applyProtection="1">
      <alignment horizontal="center"/>
      <protection locked="0"/>
    </xf>
    <xf numFmtId="172" fontId="6" fillId="10" borderId="67" xfId="3" applyNumberFormat="1" applyFont="1" applyFill="1" applyBorder="1" applyAlignment="1" applyProtection="1">
      <alignment horizontal="right"/>
      <protection locked="0"/>
    </xf>
    <xf numFmtId="0" fontId="17" fillId="9" borderId="0" xfId="3" applyFont="1" applyFill="1" applyAlignment="1">
      <alignment horizontal="left" wrapText="1"/>
    </xf>
    <xf numFmtId="174" fontId="6" fillId="9" borderId="10" xfId="3" applyNumberFormat="1" applyFont="1" applyFill="1" applyBorder="1" applyAlignment="1">
      <alignment horizontal="right"/>
    </xf>
    <xf numFmtId="0" fontId="4" fillId="9" borderId="38" xfId="3" applyFont="1" applyFill="1" applyBorder="1" applyAlignment="1">
      <alignment horizontal="center"/>
    </xf>
    <xf numFmtId="49" fontId="4" fillId="10" borderId="67" xfId="3" applyNumberFormat="1" applyFont="1" applyFill="1" applyBorder="1" applyAlignment="1" applyProtection="1">
      <alignment horizontal="left" wrapText="1"/>
      <protection locked="0"/>
    </xf>
    <xf numFmtId="0" fontId="4" fillId="8" borderId="59" xfId="3" applyFont="1" applyFill="1" applyBorder="1" applyAlignment="1">
      <alignment horizontal="center" wrapText="1"/>
    </xf>
    <xf numFmtId="0" fontId="4" fillId="8" borderId="10" xfId="3" applyFont="1" applyFill="1" applyBorder="1" applyAlignment="1">
      <alignment horizontal="center" wrapText="1"/>
    </xf>
    <xf numFmtId="0" fontId="4" fillId="8" borderId="60" xfId="3" applyFont="1" applyFill="1" applyBorder="1" applyAlignment="1">
      <alignment horizontal="center" wrapText="1"/>
    </xf>
    <xf numFmtId="49" fontId="20" fillId="10" borderId="67" xfId="3" applyNumberFormat="1" applyFont="1" applyFill="1" applyBorder="1" applyAlignment="1" applyProtection="1">
      <alignment horizontal="left" wrapText="1"/>
      <protection locked="0"/>
    </xf>
    <xf numFmtId="49" fontId="20" fillId="10" borderId="88" xfId="3" applyNumberFormat="1" applyFont="1" applyFill="1" applyBorder="1" applyAlignment="1" applyProtection="1">
      <alignment horizontal="left" wrapText="1"/>
      <protection locked="0"/>
    </xf>
    <xf numFmtId="176" fontId="93" fillId="9" borderId="0" xfId="5" applyNumberFormat="1" applyFont="1" applyFill="1" applyAlignment="1">
      <alignment horizontal="center" vertical="center"/>
    </xf>
    <xf numFmtId="0" fontId="104" fillId="9" borderId="0" xfId="0" applyFont="1" applyFill="1" applyAlignment="1">
      <alignment horizontal="left" vertical="center" wrapText="1"/>
    </xf>
  </cellXfs>
  <cellStyles count="6">
    <cellStyle name="Lien hypertexte" xfId="1" builtinId="8"/>
    <cellStyle name="Monétaire" xfId="2" builtinId="4"/>
    <cellStyle name="Normal" xfId="0" builtinId="0"/>
    <cellStyle name="Normal 2" xfId="3" xr:uid="{00000000-0005-0000-0000-000003000000}"/>
    <cellStyle name="Normal 3" xfId="4" xr:uid="{00000000-0005-0000-0000-000004000000}"/>
    <cellStyle name="Normal 4" xfId="5" xr:uid="{00000000-0005-0000-0000-000005000000}"/>
  </cellStyles>
  <dxfs count="35">
    <dxf>
      <fill>
        <patternFill>
          <bgColor rgb="FFFF0000"/>
        </patternFill>
      </fill>
    </dxf>
    <dxf>
      <fill>
        <patternFill>
          <bgColor theme="0"/>
        </patternFill>
      </fill>
    </dxf>
    <dxf>
      <font>
        <color rgb="FFFF0000"/>
      </font>
    </dxf>
    <dxf>
      <font>
        <color rgb="FF0000FF"/>
      </font>
    </dxf>
    <dxf>
      <font>
        <color rgb="FF0000FF"/>
      </font>
    </dxf>
    <dxf>
      <fill>
        <patternFill patternType="solid">
          <fgColor indexed="64"/>
          <bgColor theme="9" tint="0.59999389629810485"/>
        </patternFill>
      </fill>
    </dxf>
    <dxf>
      <fill>
        <patternFill patternType="solid">
          <fgColor indexed="64"/>
          <bgColor theme="9" tint="0.59999389629810485"/>
        </patternFill>
      </fill>
    </dxf>
    <dxf>
      <fill>
        <patternFill patternType="solid">
          <fgColor indexed="64"/>
          <bgColor theme="9" tint="0.59999389629810485"/>
        </patternFill>
      </fill>
    </dxf>
    <dxf>
      <fill>
        <patternFill patternType="solid">
          <fgColor indexed="64"/>
          <bgColor theme="9" tint="0.59999389629810485"/>
        </patternFill>
      </fill>
    </dxf>
    <dxf>
      <numFmt numFmtId="2" formatCode="0.00"/>
    </dxf>
    <dxf>
      <numFmt numFmtId="2" formatCode="0.00"/>
      <fill>
        <patternFill patternType="solid">
          <fgColor indexed="64"/>
          <bgColor rgb="FFFFC1C1"/>
        </patternFill>
      </fill>
    </dxf>
    <dxf>
      <numFmt numFmtId="2" formatCode="0.00"/>
    </dxf>
    <dxf>
      <numFmt numFmtId="2" formatCode="0.00"/>
    </dxf>
    <dxf>
      <numFmt numFmtId="2" formatCode="0.00"/>
    </dxf>
    <dxf>
      <numFmt numFmtId="2" formatCode="0.00"/>
    </dxf>
    <dxf>
      <numFmt numFmtId="2" formatCode="0.00"/>
    </dxf>
    <dxf>
      <numFmt numFmtId="2" formatCode="0.00"/>
      <fill>
        <patternFill patternType="solid">
          <fgColor indexed="64"/>
          <bgColor rgb="FFFFC1C1"/>
        </patternFill>
      </fill>
    </dxf>
    <dxf>
      <numFmt numFmtId="2" formatCode="0.00"/>
    </dxf>
    <dxf>
      <numFmt numFmtId="2" formatCode="0.00"/>
    </dxf>
    <dxf>
      <font>
        <b val="0"/>
        <i val="0"/>
        <strike val="0"/>
        <condense val="0"/>
        <extend val="0"/>
        <outline val="0"/>
        <shadow val="0"/>
        <u val="none"/>
        <vertAlign val="baseline"/>
        <sz val="10"/>
        <color auto="1"/>
        <name val="Arial"/>
        <scheme val="none"/>
      </font>
      <numFmt numFmtId="2" formatCode="0.00"/>
      <fill>
        <patternFill patternType="solid">
          <fgColor indexed="64"/>
          <bgColor rgb="FFFFC1C1"/>
        </patternFill>
      </fill>
    </dxf>
    <dxf>
      <font>
        <b val="0"/>
        <i val="0"/>
        <strike val="0"/>
        <condense val="0"/>
        <extend val="0"/>
        <outline val="0"/>
        <shadow val="0"/>
        <u val="none"/>
        <vertAlign val="baseline"/>
        <sz val="10"/>
        <color auto="1"/>
        <name val="Arial"/>
        <scheme val="none"/>
      </font>
      <numFmt numFmtId="2" formatCode="0.00"/>
      <fill>
        <patternFill patternType="solid">
          <fgColor indexed="64"/>
          <bgColor rgb="FFFFC1C1"/>
        </patternFill>
      </fill>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10</xdr:col>
      <xdr:colOff>120174</xdr:colOff>
      <xdr:row>0</xdr:row>
      <xdr:rowOff>57151</xdr:rowOff>
    </xdr:from>
    <xdr:to>
      <xdr:col>11</xdr:col>
      <xdr:colOff>615295</xdr:colOff>
      <xdr:row>2</xdr:row>
      <xdr:rowOff>148431</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6023769" y="57151"/>
          <a:ext cx="681831" cy="662780"/>
        </a:xfrm>
        <a:prstGeom prst="roundRect">
          <a:avLst>
            <a:gd name="adj" fmla="val 16667"/>
          </a:avLst>
        </a:prstGeom>
        <a:ln>
          <a:noFill/>
        </a:ln>
        <a:effectLst>
          <a:outerShdw blurRad="76200" dist="38100" dir="7800000" algn="tl" rotWithShape="0">
            <a:srgbClr val="000000">
              <a:alpha val="40000"/>
            </a:srgbClr>
          </a:outerShdw>
        </a:effectLst>
        <a:scene3d>
          <a:camera prst="orthographicFront"/>
          <a:lightRig rig="contrasting" dir="t">
            <a:rot lat="0" lon="0" rev="4200000"/>
          </a:lightRig>
        </a:scene3d>
        <a:sp3d prstMaterial="plastic">
          <a:bevelT w="381000" h="114300" prst="relaxedInset"/>
          <a:contourClr>
            <a:srgbClr val="969696"/>
          </a:contourClr>
        </a:sp3d>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0000000}" name="Table110" displayName="Table110" ref="A1:DM2" totalsRowShown="0">
  <autoFilter ref="A1:DM2" xr:uid="{00000000-0009-0000-0100-000009000000}"/>
  <tableColumns count="117">
    <tableColumn id="8" xr3:uid="{00000000-0010-0000-0000-000008000000}" name="Caisse et banque">
      <calculatedColumnFormula>'4-Balance Sheet'!H11</calculatedColumnFormula>
    </tableColumn>
    <tableColumn id="9" xr3:uid="{00000000-0010-0000-0000-000009000000}" name="Caisse et banque - Dons dédiés" dataDxfId="34">
      <calculatedColumnFormula>'4-Balance Sheet'!H12</calculatedColumnFormula>
    </tableColumn>
    <tableColumn id="10" xr3:uid="{00000000-0010-0000-0000-00000A000000}" name="Compte de messes">
      <calculatedColumnFormula>'4-Balance Sheet'!H13</calculatedColumnFormula>
    </tableColumn>
    <tableColumn id="11" xr3:uid="{00000000-0010-0000-0000-00000B000000}" name="Autres comptes de banques">
      <calculatedColumnFormula>'4-Balance Sheet'!H14</calculatedColumnFormula>
    </tableColumn>
    <tableColumn id="12" xr3:uid="{00000000-0010-0000-0000-00000C000000}" name="Comptes à recevoir">
      <calculatedColumnFormula>'4-Balance Sheet'!H18</calculatedColumnFormula>
    </tableColumn>
    <tableColumn id="13" xr3:uid="{00000000-0010-0000-0000-00000D000000}" name="TPS à recevoir">
      <calculatedColumnFormula>'4-Balance Sheet'!H19</calculatedColumnFormula>
    </tableColumn>
    <tableColumn id="14" xr3:uid="{00000000-0010-0000-0000-00000E000000}" name="TVQ à recevoir">
      <calculatedColumnFormula>'4-Balance Sheet'!H20</calculatedColumnFormula>
    </tableColumn>
    <tableColumn id="118" xr3:uid="{00000000-0010-0000-0000-000076000000}" name="Crédit de contribution diocésaine" dataDxfId="33">
      <calculatedColumnFormula>'4-Balance Sheet'!H21</calculatedColumnFormula>
    </tableColumn>
    <tableColumn id="15" xr3:uid="{00000000-0010-0000-0000-00000F000000}" name="Autres (spécifier)" dataDxfId="32">
      <calculatedColumnFormula>'4-Balance Sheet'!H22</calculatedColumnFormula>
    </tableColumn>
    <tableColumn id="16" xr3:uid="{00000000-0010-0000-0000-000010000000}" name="Obligations">
      <calculatedColumnFormula>'4-Balance Sheet'!H27</calculatedColumnFormula>
    </tableColumn>
    <tableColumn id="17" xr3:uid="{00000000-0010-0000-0000-000011000000}" name="Certificats de dépôts">
      <calculatedColumnFormula>'4-Balance Sheet'!H28</calculatedColumnFormula>
    </tableColumn>
    <tableColumn id="18" xr3:uid="{00000000-0010-0000-0000-000012000000}" name="Autres placements" dataDxfId="31">
      <calculatedColumnFormula>'4-Balance Sheet'!H29</calculatedColumnFormula>
    </tableColumn>
    <tableColumn id="19" xr3:uid="{00000000-0010-0000-0000-000013000000}" name="Autres (si requis)">
      <calculatedColumnFormula>'4-Balance Sheet'!H30</calculatedColumnFormula>
    </tableColumn>
    <tableColumn id="20" xr3:uid="{00000000-0010-0000-0000-000014000000}" name="Terrain">
      <calculatedColumnFormula>'4-Balance Sheet'!H35</calculatedColumnFormula>
    </tableColumn>
    <tableColumn id="21" xr3:uid="{00000000-0010-0000-0000-000015000000}" name="Bâtiments :  Église">
      <calculatedColumnFormula>'4-Balance Sheet'!H36</calculatedColumnFormula>
    </tableColumn>
    <tableColumn id="22" xr3:uid="{00000000-0010-0000-0000-000016000000}" name="Bâtiment : Presbytère et autres">
      <calculatedColumnFormula>'4-Balance Sheet'!H37</calculatedColumnFormula>
    </tableColumn>
    <tableColumn id="23" xr3:uid="{00000000-0010-0000-0000-000017000000}" name="Ameublement :  Église">
      <calculatedColumnFormula>'4-Balance Sheet'!H38</calculatedColumnFormula>
    </tableColumn>
    <tableColumn id="24" xr3:uid="{00000000-0010-0000-0000-000018000000}" name="Ammeublement :  Presbytère  et autres immeubles">
      <calculatedColumnFormula>'4-Balance Sheet'!H39</calculatedColumnFormula>
    </tableColumn>
    <tableColumn id="25" xr3:uid="{00000000-0010-0000-0000-000019000000}" name="Orgues et cloches">
      <calculatedColumnFormula>'4-Balance Sheet'!H40</calculatedColumnFormula>
    </tableColumn>
    <tableColumn id="26" xr3:uid="{00000000-0010-0000-0000-00001A000000}" name="Outillage d'entretien">
      <calculatedColumnFormula>'4-Balance Sheet'!H41</calculatedColumnFormula>
    </tableColumn>
    <tableColumn id="116" xr3:uid="{00000000-0010-0000-0000-000074000000}" name="Immobilisations - Dons dédiés" dataDxfId="30">
      <calculatedColumnFormula>'4-Balance Sheet'!H42</calculatedColumnFormula>
    </tableColumn>
    <tableColumn id="27" xr3:uid="{00000000-0010-0000-0000-00001B000000}" name="Autres">
      <calculatedColumnFormula>'4-Balance Sheet'!H43</calculatedColumnFormula>
    </tableColumn>
    <tableColumn id="28" xr3:uid="{00000000-0010-0000-0000-00001C000000}" name="moins : Amortissement cumulé">
      <calculatedColumnFormula>'4-Balance Sheet'!H44</calculatedColumnFormula>
    </tableColumn>
    <tableColumn id="29" xr3:uid="{00000000-0010-0000-0000-00001D000000}" name="Emprunt d'une institution financière (incluant mar">
      <calculatedColumnFormula>'4-Balance Sheet'!H54</calculatedColumnFormula>
    </tableColumn>
    <tableColumn id="30" xr3:uid="{00000000-0010-0000-0000-00001E000000}" name="Emprunts du Fonds d'entraide... - court terme">
      <calculatedColumnFormula>'4-Balance Sheet'!H55</calculatedColumnFormula>
    </tableColumn>
    <tableColumn id="119" xr3:uid="{00000000-0010-0000-0000-000077000000}" name="Contribution diocésaine à payer" dataDxfId="29">
      <calculatedColumnFormula>'4-Balance Sheet'!H57</calculatedColumnFormula>
    </tableColumn>
    <tableColumn id="31" xr3:uid="{00000000-0010-0000-0000-00001F000000}" name="Comptes à payer">
      <calculatedColumnFormula>'4-Balance Sheet'!H58</calculatedColumnFormula>
    </tableColumn>
    <tableColumn id="32" xr3:uid="{00000000-0010-0000-0000-000020000000}" name="Frais courus" dataDxfId="28">
      <calculatedColumnFormula>'4-Balance Sheet'!H59</calculatedColumnFormula>
    </tableColumn>
    <tableColumn id="33" xr3:uid="{00000000-0010-0000-0000-000021000000}" name="Messes à célébrer" dataDxfId="27">
      <calculatedColumnFormula>'4-Balance Sheet'!H60</calculatedColumnFormula>
    </tableColumn>
    <tableColumn id="34" xr3:uid="{00000000-0010-0000-0000-000022000000}" name="Autres emprunts CT (spécifier)" dataDxfId="26">
      <calculatedColumnFormula>'4-Balance Sheet'!H61</calculatedColumnFormula>
    </tableColumn>
    <tableColumn id="35" xr3:uid="{00000000-0010-0000-0000-000023000000}" name="Emprunt d'une institution financière - long terme" dataDxfId="25">
      <calculatedColumnFormula>'4-Balance Sheet'!H66</calculatedColumnFormula>
    </tableColumn>
    <tableColumn id="36" xr3:uid="{00000000-0010-0000-0000-000024000000}" name="Emprunts du Fonds d'entraide... - long terme" dataDxfId="24">
      <calculatedColumnFormula>'4-Balance Sheet'!H67</calculatedColumnFormula>
    </tableColumn>
    <tableColumn id="37" xr3:uid="{00000000-0010-0000-0000-000025000000}" name="Autres emprunts LT" dataDxfId="23">
      <calculatedColumnFormula>'4-Balance Sheet'!H68</calculatedColumnFormula>
    </tableColumn>
    <tableColumn id="38" xr3:uid="{00000000-0010-0000-0000-000026000000}" name="Balance 1er janvier">
      <calculatedColumnFormula>'4-Balance Sheet'!H73</calculatedColumnFormula>
    </tableColumn>
    <tableColumn id="6" xr3:uid="{00000000-0010-0000-0000-000006000000}" name="Avoirs - Dons dédiés" dataDxfId="22">
      <calculatedColumnFormula>'4-Balance Sheet'!H74</calculatedColumnFormula>
    </tableColumn>
    <tableColumn id="39" xr3:uid="{00000000-0010-0000-0000-000027000000}" name="Quêtes pour la paroisse">
      <calculatedColumnFormula>'5-REVENUES'!J7</calculatedColumnFormula>
    </tableColumn>
    <tableColumn id="40" xr3:uid="{00000000-0010-0000-0000-000028000000}" name="Quêtes commandées par le diocèse pour d'autres org">
      <calculatedColumnFormula>'5-REVENUES'!J8</calculatedColumnFormula>
    </tableColumn>
    <tableColumn id="41" xr3:uid="{00000000-0010-0000-0000-000029000000}" name="Dîme et Offrande annuelle">
      <calculatedColumnFormula>'5-REVENUES'!J9</calculatedColumnFormula>
    </tableColumn>
    <tableColumn id="42" xr3:uid="{00000000-0010-0000-0000-00002A000000}" name="Dons ">
      <calculatedColumnFormula>'5-REVENUES'!J10</calculatedColumnFormula>
    </tableColumn>
    <tableColumn id="43" xr3:uid="{00000000-0010-0000-0000-00002B000000}" name="Messes annoncées">
      <calculatedColumnFormula>'5-REVENUES'!J11</calculatedColumnFormula>
    </tableColumn>
    <tableColumn id="44" xr3:uid="{00000000-0010-0000-0000-00002C000000}" name="Mariages">
      <calculatedColumnFormula>'5-REVENUES'!J12</calculatedColumnFormula>
    </tableColumn>
    <tableColumn id="45" xr3:uid="{00000000-0010-0000-0000-00002D000000}" name="Funérailles">
      <calculatedColumnFormula>'5-REVENUES'!J13</calculatedColumnFormula>
    </tableColumn>
    <tableColumn id="46" xr3:uid="{00000000-0010-0000-0000-00002E000000}" name="Luminaires">
      <calculatedColumnFormula>'5-REVENUES'!J14</calculatedColumnFormula>
    </tableColumn>
    <tableColumn id="47" xr3:uid="{00000000-0010-0000-0000-00002F000000}" name="Contributions Éducation à la foi des 0-12 ans">
      <calculatedColumnFormula>'5-REVENUES'!J16</calculatedColumnFormula>
    </tableColumn>
    <tableColumn id="48" xr3:uid="{00000000-0010-0000-0000-000030000000}" name="Contributions Pastorale jeunesse">
      <calculatedColumnFormula>'5-REVENUES'!J17</calculatedColumnFormula>
    </tableColumn>
    <tableColumn id="49" xr3:uid="{00000000-0010-0000-0000-000031000000}" name="Contributions Éducation à la foi des adultes">
      <calculatedColumnFormula>'5-REVENUES'!J18</calculatedColumnFormula>
    </tableColumn>
    <tableColumn id="50" xr3:uid="{00000000-0010-0000-0000-000032000000}" name="Contributions Pastorale de la santé">
      <calculatedColumnFormula>'5-REVENUES'!J19</calculatedColumnFormula>
    </tableColumn>
    <tableColumn id="51" xr3:uid="{00000000-0010-0000-0000-000033000000}" name="Contributions Pastorale sociale">
      <calculatedColumnFormula>'5-REVENUES'!J20</calculatedColumnFormula>
    </tableColumn>
    <tableColumn id="52" xr3:uid="{00000000-0010-0000-0000-000034000000}" name="Autres revenus de nature religieuse (Prions...)">
      <calculatedColumnFormula>'5-REVENUES'!J21</calculatedColumnFormula>
    </tableColumn>
    <tableColumn id="53" xr3:uid="{00000000-0010-0000-0000-000035000000}" name="Locations à court terme (salles ...)">
      <calculatedColumnFormula>'5-REVENUES'!J25</calculatedColumnFormula>
    </tableColumn>
    <tableColumn id="54" xr3:uid="{00000000-0010-0000-0000-000036000000}" name="Locations à long terme (presbytère, église...)">
      <calculatedColumnFormula>'5-REVENUES'!J26</calculatedColumnFormula>
    </tableColumn>
    <tableColumn id="55" xr3:uid="{00000000-0010-0000-0000-000037000000}" name="Pension et logement de résidents et/ou clergé">
      <calculatedColumnFormula>'5-REVENUES'!J27</calculatedColumnFormula>
    </tableColumn>
    <tableColumn id="56" xr3:uid="{00000000-0010-0000-0000-000038000000}" name="Bingo (revenus)">
      <calculatedColumnFormula>'5-REVENUES'!J31</calculatedColumnFormula>
    </tableColumn>
    <tableColumn id="57" xr3:uid="{00000000-0010-0000-0000-000039000000}" name="Restaurant (revenus)">
      <calculatedColumnFormula>'5-REVENUES'!J32</calculatedColumnFormula>
    </tableColumn>
    <tableColumn id="58" xr3:uid="{00000000-0010-0000-0000-00003A000000}" name="Bazar (revenus)">
      <calculatedColumnFormula>'5-REVENUES'!J33</calculatedColumnFormula>
    </tableColumn>
    <tableColumn id="59" xr3:uid="{00000000-0010-0000-0000-00003B000000}" name="Autres (revenus)">
      <calculatedColumnFormula>'5-REVENUES'!J34</calculatedColumnFormula>
    </tableColumn>
    <tableColumn id="60" xr3:uid="{00000000-0010-0000-0000-00003C000000}" name="Intérêts perçus">
      <calculatedColumnFormula>'5-REVENUES'!J38</calculatedColumnFormula>
    </tableColumn>
    <tableColumn id="7" xr3:uid="{00000000-0010-0000-0000-000007000000}" name="Gain sur disposition d'actifs" dataDxfId="21">
      <calculatedColumnFormula>'5-REVENUES'!J39</calculatedColumnFormula>
    </tableColumn>
    <tableColumn id="61" xr3:uid="{00000000-0010-0000-0000-00003D000000}" name="Cimetière (contribution au Fonds Général)" dataDxfId="20"/>
    <tableColumn id="62" xr3:uid="{00000000-0010-0000-0000-00003E000000}" name="Revenus des petits cimetières" dataDxfId="19"/>
    <tableColumn id="109" xr3:uid="{00000000-0010-0000-0000-00006D000000}" name="Dons dédiés" dataDxfId="18">
      <calculatedColumnFormula>'5-REVENUES'!J43</calculatedColumnFormula>
    </tableColumn>
    <tableColumn id="63" xr3:uid="{00000000-0010-0000-0000-00003F000000}" name="Subventions gouvernementales reliées aux salaires">
      <calculatedColumnFormula>'5-REVENUES'!J44</calculatedColumnFormula>
    </tableColumn>
    <tableColumn id="64" xr3:uid="{00000000-0010-0000-0000-000040000000}" name="Contribution du diocèse pour les R.S.E. / agp">
      <calculatedColumnFormula>'5-REVENUES'!J45</calculatedColumnFormula>
    </tableColumn>
    <tableColumn id="65" xr3:uid="{00000000-0010-0000-0000-000041000000}" name="Subv salaires Oeuvre Voc. Diocesan Priesthood Mont">
      <calculatedColumnFormula>'5-REVENUES'!J46</calculatedColumnFormula>
    </tableColumn>
    <tableColumn id="110" xr3:uid="{00000000-0010-0000-0000-00006E000000}" name="Subventions et dons reçus du Diocèse" dataDxfId="17">
      <calculatedColumnFormula>'5-REVENUES'!J48</calculatedColumnFormula>
    </tableColumn>
    <tableColumn id="66" xr3:uid="{00000000-0010-0000-0000-000042000000}" name="Remboursement de salaire (joindre le détail)">
      <calculatedColumnFormula>'5-REVENUES'!J49</calculatedColumnFormula>
    </tableColumn>
    <tableColumn id="67" xr3:uid="{00000000-0010-0000-0000-000043000000}" name="Remb de salaire par le cimetière (joindre details)" dataDxfId="16"/>
    <tableColumn id="68" xr3:uid="{00000000-0010-0000-0000-000044000000}" name="Subv gouv: Fondation du patrimoine religieux du QC">
      <calculatedColumnFormula>'5-REVENUES'!J51</calculatedColumnFormula>
    </tableColumn>
    <tableColumn id="69" xr3:uid="{00000000-0010-0000-0000-000045000000}" name="Divers (annexer une liste)">
      <calculatedColumnFormula>'5-REVENUES'!J53</calculatedColumnFormula>
    </tableColumn>
    <tableColumn id="70" xr3:uid="{00000000-0010-0000-0000-000046000000}" name="Salaires bruts (joindre le détail)">
      <calculatedColumnFormula>'6-EXPENSES'!I7</calculatedColumnFormula>
    </tableColumn>
    <tableColumn id="71" xr3:uid="{00000000-0010-0000-0000-000047000000}" name="Remboursement salaires au diocèse ou paroisses">
      <calculatedColumnFormula>'6-EXPENSES'!I8</calculatedColumnFormula>
    </tableColumn>
    <tableColumn id="72" xr3:uid="{00000000-0010-0000-0000-000048000000}" name="Avantages sociaux - part employeur (détail)">
      <calculatedColumnFormula>'6-EXPENSES'!I10</calculatedColumnFormula>
    </tableColumn>
    <tableColumn id="73" xr3:uid="{00000000-0010-0000-0000-000049000000}" name="Formation continue du personnel">
      <calculatedColumnFormula>'6-EXPENSES'!I11</calculatedColumnFormula>
    </tableColumn>
    <tableColumn id="74" xr3:uid="{00000000-0010-0000-0000-00004A000000}" name="Ministère occasionnel (conférencier, prédicateur)">
      <calculatedColumnFormula>'6-EXPENSES'!I12</calculatedColumnFormula>
    </tableColumn>
    <tableColumn id="75" xr3:uid="{00000000-0010-0000-0000-00004B000000}" name="Offrandes de messe aux prêtres">
      <calculatedColumnFormula>'6-EXPENSES'!I13</calculatedColumnFormula>
    </tableColumn>
    <tableColumn id="76" xr3:uid="{00000000-0010-0000-0000-00004C000000}" name="Nourriture">
      <calculatedColumnFormula>'6-EXPENSES'!I14</calculatedColumnFormula>
    </tableColumn>
    <tableColumn id="77" xr3:uid="{00000000-0010-0000-0000-00004D000000}" name="Logement">
      <calculatedColumnFormula>'6-EXPENSES'!I15</calculatedColumnFormula>
    </tableColumn>
    <tableColumn id="78" xr3:uid="{00000000-0010-0000-0000-00004E000000}" name="Frais pour le culte">
      <calculatedColumnFormula>'6-EXPENSES'!I19</calculatedColumnFormula>
    </tableColumn>
    <tableColumn id="79" xr3:uid="{00000000-0010-0000-0000-00004F000000}" name="Frais reliés Éducation à la foi des 0-12 ans">
      <calculatedColumnFormula>'6-EXPENSES'!I20</calculatedColumnFormula>
    </tableColumn>
    <tableColumn id="80" xr3:uid="{00000000-0010-0000-0000-000050000000}" name="Frais reliés aux activités en pastorale jeunnesse">
      <calculatedColumnFormula>'6-EXPENSES'!I21</calculatedColumnFormula>
    </tableColumn>
    <tableColumn id="81" xr3:uid="{00000000-0010-0000-0000-000051000000}" name="Frais reliés Éducation à la foi des adultes">
      <calculatedColumnFormula>'6-EXPENSES'!I22</calculatedColumnFormula>
    </tableColumn>
    <tableColumn id="82" xr3:uid="{00000000-0010-0000-0000-000052000000}" name="Frais reliés Pastorale de la santé">
      <calculatedColumnFormula>'6-EXPENSES'!I23</calculatedColumnFormula>
    </tableColumn>
    <tableColumn id="83" xr3:uid="{00000000-0010-0000-0000-000053000000}" name="Frais reliés Pastorale sociale">
      <calculatedColumnFormula>'6-EXPENSES'!I24</calculatedColumnFormula>
    </tableColumn>
    <tableColumn id="84" xr3:uid="{00000000-0010-0000-0000-000054000000}" name="Cierges">
      <calculatedColumnFormula>'6-EXPENSES'!I25</calculatedColumnFormula>
    </tableColumn>
    <tableColumn id="85" xr3:uid="{00000000-0010-0000-0000-000055000000}" name="Fourniture de bureau">
      <calculatedColumnFormula>'6-EXPENSES'!I29</calculatedColumnFormula>
    </tableColumn>
    <tableColumn id="86" xr3:uid="{00000000-0010-0000-0000-000056000000}" name="Téléphone et internet">
      <calculatedColumnFormula>'6-EXPENSES'!I30</calculatedColumnFormula>
    </tableColumn>
    <tableColumn id="87" xr3:uid="{00000000-0010-0000-0000-000057000000}" name="Honoraires professionnels">
      <calculatedColumnFormula>'6-EXPENSES'!I32</calculatedColumnFormula>
    </tableColumn>
    <tableColumn id="88" xr3:uid="{00000000-0010-0000-0000-000058000000}" name="Entretien (inclue réparations mineures et loyer)">
      <calculatedColumnFormula>'6-EXPENSES'!I37</calculatedColumnFormula>
    </tableColumn>
    <tableColumn id="89" xr3:uid="{00000000-0010-0000-0000-000059000000}" name="Électricité">
      <calculatedColumnFormula>'6-EXPENSES'!I38</calculatedColumnFormula>
    </tableColumn>
    <tableColumn id="90" xr3:uid="{00000000-0010-0000-0000-00005A000000}" name="Chauffage">
      <calculatedColumnFormula>'6-EXPENSES'!I39</calculatedColumnFormula>
    </tableColumn>
    <tableColumn id="91" xr3:uid="{00000000-0010-0000-0000-00005B000000}" name="Rep majeures (+10,000) en partie financées gouv">
      <calculatedColumnFormula>'6-EXPENSES'!I41</calculatedColumnFormula>
    </tableColumn>
    <tableColumn id="92" xr3:uid="{00000000-0010-0000-0000-00005C000000}" name="Rep majeures (+10,000) financées par paroisse">
      <calculatedColumnFormula>'6-EXPENSES'!I42</calculatedColumnFormula>
    </tableColumn>
    <tableColumn id="93" xr3:uid="{00000000-0010-0000-0000-00005D000000}" name="Assurances feu, vol et responsabilité">
      <calculatedColumnFormula>'6-EXPENSES'!I43</calculatedColumnFormula>
    </tableColumn>
    <tableColumn id="94" xr3:uid="{00000000-0010-0000-0000-00005E000000}" name="Taxes">
      <calculatedColumnFormula>'6-EXPENSES'!I44</calculatedColumnFormula>
    </tableColumn>
    <tableColumn id="95" xr3:uid="{00000000-0010-0000-0000-00005F000000}" name="Annexe, entretien, incluant réparations mineures">
      <calculatedColumnFormula>'6-EXPENSES'!I48</calculatedColumnFormula>
    </tableColumn>
    <tableColumn id="96" xr3:uid="{00000000-0010-0000-0000-000060000000}" name="Annexes électricité">
      <calculatedColumnFormula>'6-EXPENSES'!I49</calculatedColumnFormula>
    </tableColumn>
    <tableColumn id="97" xr3:uid="{00000000-0010-0000-0000-000061000000}" name="Annexes chauffage">
      <calculatedColumnFormula>'6-EXPENSES'!I50</calculatedColumnFormula>
    </tableColumn>
    <tableColumn id="98" xr3:uid="{00000000-0010-0000-0000-000062000000}" name="Annexes réparations majeures">
      <calculatedColumnFormula>'6-EXPENSES'!I51</calculatedColumnFormula>
    </tableColumn>
    <tableColumn id="99" xr3:uid="{00000000-0010-0000-0000-000063000000}" name="Annexes, assurances feu, vol et responsabilité">
      <calculatedColumnFormula>'6-EXPENSES'!I52</calculatedColumnFormula>
    </tableColumn>
    <tableColumn id="115" xr3:uid="{00000000-0010-0000-0000-000073000000}" name="Annexes taxes" dataDxfId="15">
      <calculatedColumnFormula>'6-EXPENSES'!I53</calculatedColumnFormula>
    </tableColumn>
    <tableColumn id="114" xr3:uid="{00000000-0010-0000-0000-000072000000}" name="Bingo (dépenses)" dataDxfId="14">
      <calculatedColumnFormula>'6-EXPENSES'!I57</calculatedColumnFormula>
    </tableColumn>
    <tableColumn id="113" xr3:uid="{00000000-0010-0000-0000-000071000000}" name="Restaurant (dépenses)" dataDxfId="13">
      <calculatedColumnFormula>'6-EXPENSES'!I58</calculatedColumnFormula>
    </tableColumn>
    <tableColumn id="112" xr3:uid="{00000000-0010-0000-0000-000070000000}" name="Bazar (dépenses)" dataDxfId="12">
      <calculatedColumnFormula>'6-EXPENSES'!I59</calculatedColumnFormula>
    </tableColumn>
    <tableColumn id="111" xr3:uid="{00000000-0010-0000-0000-00006F000000}" name="Autres (dépenses)" dataDxfId="11">
      <calculatedColumnFormula>'6-EXPENSES'!I60</calculatedColumnFormula>
    </tableColumn>
    <tableColumn id="101" xr3:uid="{00000000-0010-0000-0000-000065000000}" name="Dépenses intérêtes payés">
      <calculatedColumnFormula>'6-EXPENSES'!I64</calculatedColumnFormula>
    </tableColumn>
    <tableColumn id="102" xr3:uid="{00000000-0010-0000-0000-000066000000}" name="Dépenses frais bancaires">
      <calculatedColumnFormula>'6-EXPENSES'!I65</calculatedColumnFormula>
    </tableColumn>
    <tableColumn id="103" xr3:uid="{00000000-0010-0000-0000-000067000000}" name="Contribution au diocèse et aux oeuvres diocésaines">
      <calculatedColumnFormula>'6-EXPENSES'!I69</calculatedColumnFormula>
    </tableColumn>
    <tableColumn id="104" xr3:uid="{00000000-0010-0000-0000-000068000000}" name="Quêtes commandées par le diocèse pour d'autres">
      <calculatedColumnFormula>'6-EXPENSES'!I72</calculatedColumnFormula>
    </tableColumn>
    <tableColumn id="105" xr3:uid="{00000000-0010-0000-0000-000069000000}" name="Frais de chancellerie">
      <calculatedColumnFormula>'6-EXPENSES'!I73</calculatedColumnFormula>
    </tableColumn>
    <tableColumn id="106" xr3:uid="{00000000-0010-0000-0000-00006A000000}" name="Dépenses autres remboursements">
      <calculatedColumnFormula>'6-EXPENSES'!I74</calculatedColumnFormula>
    </tableColumn>
    <tableColumn id="107" xr3:uid="{00000000-0010-0000-0000-00006B000000}" name="Dépenses cimetière" dataDxfId="10"/>
    <tableColumn id="117" xr3:uid="{00000000-0010-0000-0000-000075000000}" name="Dépenses dons dédiés" dataDxfId="9">
      <calculatedColumnFormula>'6-EXPENSES'!I78</calculatedColumnFormula>
    </tableColumn>
    <tableColumn id="108" xr3:uid="{00000000-0010-0000-0000-00006C000000}" name="Dépenses divers">
      <calculatedColumnFormula>'6-EXPENSES'!I79</calculatedColumnFormula>
    </tableColumn>
    <tableColumn id="1" xr3:uid="{00000000-0010-0000-0000-000001000000}" name="Somme actifs" dataDxfId="8">
      <calculatedColumnFormula>SUM(A2:W2)</calculatedColumnFormula>
    </tableColumn>
    <tableColumn id="2" xr3:uid="{00000000-0010-0000-0000-000002000000}" name="Somme passifs" dataDxfId="7">
      <calculatedColumnFormula>SUM(X2:AG2)</calculatedColumnFormula>
    </tableColumn>
    <tableColumn id="3" xr3:uid="{00000000-0010-0000-0000-000003000000}" name="Sommes revenus" dataDxfId="6">
      <calculatedColumnFormula>SUM(AJ2:BQ2)</calculatedColumnFormula>
    </tableColumn>
    <tableColumn id="4" xr3:uid="{00000000-0010-0000-0000-000004000000}" name="Sommes dépenses" dataDxfId="5">
      <calculatedColumnFormula>SUM(BR2:DI2)</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0"/>
  </sheetPr>
  <dimension ref="A1:AB53"/>
  <sheetViews>
    <sheetView tabSelected="1" zoomScaleNormal="100" zoomScaleSheetLayoutView="100" workbookViewId="0">
      <selection activeCell="I8" sqref="I8:J8"/>
    </sheetView>
  </sheetViews>
  <sheetFormatPr baseColWidth="10" defaultColWidth="9.109375" defaultRowHeight="15" customHeight="1"/>
  <cols>
    <col min="1" max="1" width="2.6640625" style="30" customWidth="1"/>
    <col min="2" max="2" width="10.6640625" style="30" customWidth="1"/>
    <col min="3" max="3" width="13.6640625" style="30" customWidth="1"/>
    <col min="4" max="4" width="13.5546875" style="30" customWidth="1"/>
    <col min="5" max="5" width="2.6640625" style="30" customWidth="1"/>
    <col min="6" max="7" width="3.6640625" style="30" customWidth="1"/>
    <col min="8" max="8" width="9.6640625" style="30" customWidth="1"/>
    <col min="9" max="9" width="11.5546875" style="30" customWidth="1"/>
    <col min="10" max="10" width="16.88671875" style="30" customWidth="1"/>
    <col min="11" max="11" width="2.5546875" style="30" customWidth="1"/>
    <col min="12" max="12" width="9.88671875" style="30" customWidth="1"/>
    <col min="13" max="16384" width="9.109375" style="30"/>
  </cols>
  <sheetData>
    <row r="1" spans="1:28" ht="33" customHeight="1" thickTop="1">
      <c r="A1" s="598" t="s">
        <v>42</v>
      </c>
      <c r="B1" s="599"/>
      <c r="C1" s="599"/>
      <c r="D1" s="599"/>
      <c r="E1" s="599"/>
      <c r="F1" s="599"/>
      <c r="G1" s="599"/>
      <c r="H1" s="599"/>
      <c r="I1" s="599"/>
      <c r="J1" s="599"/>
      <c r="K1" s="599"/>
      <c r="L1" s="600"/>
      <c r="M1" s="29"/>
      <c r="N1" s="29"/>
      <c r="O1" s="29"/>
      <c r="P1" s="29"/>
      <c r="Q1" s="29"/>
      <c r="R1" s="29"/>
      <c r="S1" s="29"/>
      <c r="T1" s="29"/>
      <c r="U1" s="29"/>
      <c r="V1" s="29"/>
      <c r="W1" s="29"/>
      <c r="X1" s="29"/>
      <c r="Y1" s="29"/>
      <c r="Z1" s="29"/>
      <c r="AA1" s="29"/>
      <c r="AB1" s="29"/>
    </row>
    <row r="2" spans="1:28" ht="12" customHeight="1">
      <c r="A2" s="601" t="s">
        <v>43</v>
      </c>
      <c r="B2" s="602"/>
      <c r="C2" s="602"/>
      <c r="D2" s="602"/>
      <c r="E2" s="602"/>
      <c r="F2" s="602"/>
      <c r="G2" s="602"/>
      <c r="H2" s="602"/>
      <c r="I2" s="602"/>
      <c r="J2" s="602"/>
      <c r="K2" s="602"/>
      <c r="L2" s="603"/>
      <c r="M2" s="31"/>
      <c r="N2" s="31"/>
      <c r="O2" s="31"/>
      <c r="P2" s="31"/>
      <c r="Q2" s="31"/>
      <c r="R2" s="31"/>
      <c r="S2" s="31"/>
      <c r="T2" s="31"/>
      <c r="U2" s="31"/>
      <c r="V2" s="31"/>
      <c r="W2" s="31"/>
      <c r="X2" s="31"/>
      <c r="Y2" s="31"/>
      <c r="Z2" s="31"/>
      <c r="AA2" s="31"/>
      <c r="AB2" s="31"/>
    </row>
    <row r="3" spans="1:28" ht="15" customHeight="1">
      <c r="A3" s="604" t="s">
        <v>44</v>
      </c>
      <c r="B3" s="605"/>
      <c r="C3" s="605"/>
      <c r="D3" s="605"/>
      <c r="E3" s="605"/>
      <c r="F3" s="605"/>
      <c r="G3" s="605"/>
      <c r="H3" s="605"/>
      <c r="I3" s="605"/>
      <c r="J3" s="605"/>
      <c r="K3" s="605"/>
      <c r="L3" s="606"/>
      <c r="M3" s="32"/>
      <c r="N3" s="32"/>
      <c r="O3" s="32"/>
      <c r="P3" s="32"/>
      <c r="Q3" s="32"/>
      <c r="R3" s="32"/>
      <c r="S3" s="32"/>
      <c r="T3" s="32"/>
      <c r="U3" s="32"/>
      <c r="V3" s="32"/>
      <c r="W3" s="32"/>
      <c r="X3" s="32"/>
      <c r="Y3" s="32"/>
      <c r="Z3" s="32"/>
      <c r="AA3" s="32"/>
      <c r="AB3" s="32"/>
    </row>
    <row r="4" spans="1:28" ht="23.25" customHeight="1">
      <c r="A4" s="591"/>
      <c r="B4" s="592"/>
      <c r="C4" s="592"/>
      <c r="D4" s="592"/>
      <c r="E4" s="592"/>
      <c r="F4" s="592"/>
      <c r="G4" s="592"/>
      <c r="H4" s="592"/>
      <c r="I4" s="592"/>
      <c r="J4" s="592"/>
      <c r="K4" s="592"/>
      <c r="L4" s="593"/>
      <c r="M4" s="33"/>
      <c r="N4" s="33"/>
      <c r="O4" s="33"/>
      <c r="P4" s="33"/>
      <c r="Q4" s="33"/>
      <c r="R4" s="33"/>
      <c r="S4" s="33"/>
      <c r="T4" s="33"/>
      <c r="U4" s="33"/>
      <c r="V4" s="33"/>
      <c r="W4" s="33"/>
      <c r="X4" s="33"/>
      <c r="Y4" s="33"/>
      <c r="Z4" s="571"/>
      <c r="AA4" s="571"/>
      <c r="AB4" s="571"/>
    </row>
    <row r="5" spans="1:28" ht="15" customHeight="1">
      <c r="A5" s="620"/>
      <c r="B5" s="621"/>
      <c r="C5" s="621"/>
      <c r="D5" s="621"/>
      <c r="E5" s="621"/>
      <c r="F5" s="621"/>
      <c r="G5" s="621"/>
      <c r="H5" s="621"/>
      <c r="I5" s="621"/>
      <c r="J5" s="621"/>
      <c r="K5" s="621"/>
      <c r="L5" s="622"/>
      <c r="M5" s="34"/>
      <c r="N5" s="34"/>
      <c r="O5" s="34"/>
      <c r="P5" s="34"/>
      <c r="Q5" s="34"/>
      <c r="R5" s="34"/>
      <c r="S5" s="34"/>
      <c r="T5" s="34"/>
      <c r="U5" s="34"/>
      <c r="V5" s="34"/>
      <c r="W5" s="34"/>
      <c r="X5" s="34"/>
      <c r="Y5" s="34"/>
      <c r="Z5" s="34"/>
      <c r="AA5" s="34"/>
      <c r="AB5" s="34"/>
    </row>
    <row r="6" spans="1:28" ht="18" customHeight="1">
      <c r="A6" s="617" t="s">
        <v>45</v>
      </c>
      <c r="B6" s="618"/>
      <c r="C6" s="618"/>
      <c r="D6" s="618"/>
      <c r="E6" s="618"/>
      <c r="F6" s="618"/>
      <c r="G6" s="618"/>
      <c r="H6" s="618"/>
      <c r="I6" s="618"/>
      <c r="J6" s="618"/>
      <c r="K6" s="618"/>
      <c r="L6" s="619"/>
      <c r="M6" s="35"/>
      <c r="N6" s="35"/>
      <c r="O6" s="35"/>
      <c r="P6" s="35"/>
      <c r="Q6" s="35"/>
      <c r="R6" s="35"/>
      <c r="S6" s="35"/>
      <c r="T6" s="35"/>
      <c r="U6" s="35"/>
      <c r="V6" s="35"/>
      <c r="W6" s="35"/>
      <c r="X6" s="35"/>
      <c r="Y6" s="35"/>
      <c r="Z6" s="35"/>
      <c r="AA6" s="35"/>
      <c r="AB6" s="35"/>
    </row>
    <row r="7" spans="1:28" ht="21" customHeight="1">
      <c r="A7" s="623" t="s">
        <v>46</v>
      </c>
      <c r="B7" s="624"/>
      <c r="C7" s="624"/>
      <c r="D7" s="624"/>
      <c r="E7" s="624"/>
      <c r="F7" s="624"/>
      <c r="G7" s="624"/>
      <c r="H7" s="624"/>
      <c r="I7" s="84">
        <v>2024</v>
      </c>
      <c r="J7" s="32"/>
      <c r="K7" s="32"/>
      <c r="L7" s="36"/>
      <c r="M7" s="32"/>
      <c r="N7" s="32"/>
      <c r="O7" s="32"/>
      <c r="P7" s="32"/>
      <c r="Q7" s="32"/>
      <c r="R7" s="32"/>
      <c r="S7" s="32"/>
      <c r="T7" s="32"/>
      <c r="U7" s="32"/>
      <c r="V7" s="37"/>
      <c r="W7" s="37"/>
      <c r="X7" s="38"/>
      <c r="Y7" s="38"/>
      <c r="Z7" s="39"/>
      <c r="AA7" s="39"/>
      <c r="AB7" s="39"/>
    </row>
    <row r="8" spans="1:28" ht="21" customHeight="1">
      <c r="A8" s="576" t="s">
        <v>47</v>
      </c>
      <c r="B8" s="577"/>
      <c r="C8" s="577"/>
      <c r="D8" s="577"/>
      <c r="E8" s="577"/>
      <c r="F8" s="577"/>
      <c r="G8" s="577"/>
      <c r="H8" s="577"/>
      <c r="I8" s="578"/>
      <c r="J8" s="578"/>
      <c r="K8" s="40"/>
      <c r="L8" s="41"/>
      <c r="M8" s="40"/>
      <c r="N8" s="40"/>
      <c r="O8" s="40"/>
      <c r="P8" s="40"/>
      <c r="Q8" s="40"/>
      <c r="R8" s="40"/>
      <c r="S8" s="40"/>
      <c r="T8" s="40"/>
      <c r="U8" s="42"/>
      <c r="V8" s="42"/>
      <c r="W8" s="42"/>
      <c r="X8" s="42"/>
      <c r="Y8" s="42"/>
      <c r="Z8" s="43"/>
      <c r="AA8" s="43"/>
      <c r="AB8" s="43"/>
    </row>
    <row r="9" spans="1:28" ht="18" customHeight="1">
      <c r="A9" s="44"/>
      <c r="L9" s="45"/>
    </row>
    <row r="10" spans="1:28" ht="15" customHeight="1">
      <c r="A10" s="46" t="s">
        <v>251</v>
      </c>
      <c r="L10" s="45"/>
    </row>
    <row r="11" spans="1:28" ht="13.5" customHeight="1">
      <c r="A11" s="611" t="s">
        <v>48</v>
      </c>
      <c r="B11" s="612"/>
      <c r="C11" s="47" t="s">
        <v>49</v>
      </c>
      <c r="D11" s="612" t="s">
        <v>50</v>
      </c>
      <c r="E11" s="612"/>
      <c r="F11" s="612"/>
      <c r="G11" s="612"/>
      <c r="H11" s="612"/>
      <c r="I11" s="612" t="s">
        <v>51</v>
      </c>
      <c r="J11" s="612"/>
      <c r="K11" s="612"/>
      <c r="L11" s="613"/>
    </row>
    <row r="12" spans="1:28" ht="24" customHeight="1">
      <c r="A12" s="567"/>
      <c r="B12" s="568"/>
      <c r="C12" s="89"/>
      <c r="D12" s="614"/>
      <c r="E12" s="568"/>
      <c r="F12" s="568"/>
      <c r="G12" s="568"/>
      <c r="H12" s="568"/>
      <c r="I12" s="568"/>
      <c r="J12" s="615"/>
      <c r="K12" s="615"/>
      <c r="L12" s="616"/>
    </row>
    <row r="13" spans="1:28" ht="9" customHeight="1">
      <c r="A13" s="44"/>
      <c r="L13" s="45"/>
    </row>
    <row r="14" spans="1:28" ht="13.5" customHeight="1">
      <c r="A14" s="48" t="s">
        <v>52</v>
      </c>
      <c r="B14" s="49"/>
      <c r="C14" s="49"/>
      <c r="D14" s="49"/>
      <c r="E14" s="49"/>
      <c r="F14" s="49"/>
      <c r="G14" s="49"/>
      <c r="H14" s="49"/>
      <c r="I14" s="50"/>
      <c r="J14" s="49"/>
      <c r="K14" s="49"/>
      <c r="L14" s="51"/>
      <c r="M14" s="49"/>
      <c r="N14" s="49"/>
      <c r="O14" s="49"/>
      <c r="P14" s="49"/>
      <c r="Q14" s="49"/>
      <c r="R14" s="49"/>
      <c r="S14" s="49"/>
      <c r="T14" s="49"/>
      <c r="U14" s="49"/>
      <c r="V14" s="49"/>
      <c r="W14" s="49"/>
      <c r="X14" s="49"/>
      <c r="Y14" s="49"/>
      <c r="Z14" s="49"/>
      <c r="AA14" s="49"/>
      <c r="AB14" s="49"/>
    </row>
    <row r="15" spans="1:28" ht="24" customHeight="1">
      <c r="A15" s="579"/>
      <c r="B15" s="580"/>
      <c r="C15" s="580"/>
      <c r="D15" s="90"/>
      <c r="E15" s="568"/>
      <c r="F15" s="568"/>
      <c r="G15" s="568"/>
      <c r="H15" s="568"/>
      <c r="I15" s="585"/>
      <c r="J15" s="568"/>
      <c r="K15" s="568"/>
      <c r="L15" s="586"/>
    </row>
    <row r="16" spans="1:28" s="53" customFormat="1" ht="14.25" customHeight="1">
      <c r="A16" s="587" t="s">
        <v>53</v>
      </c>
      <c r="B16" s="588"/>
      <c r="C16" s="588"/>
      <c r="D16" s="52" t="s">
        <v>54</v>
      </c>
      <c r="E16" s="583" t="s">
        <v>48</v>
      </c>
      <c r="F16" s="583"/>
      <c r="G16" s="583"/>
      <c r="H16" s="583"/>
      <c r="I16" s="583" t="s">
        <v>50</v>
      </c>
      <c r="J16" s="583"/>
      <c r="K16" s="583"/>
      <c r="L16" s="584"/>
    </row>
    <row r="17" spans="1:28" ht="9" customHeight="1">
      <c r="A17" s="44"/>
      <c r="L17" s="45"/>
    </row>
    <row r="18" spans="1:28" ht="13.5" customHeight="1">
      <c r="A18" s="48" t="s">
        <v>55</v>
      </c>
      <c r="B18" s="49"/>
      <c r="C18" s="49"/>
      <c r="D18" s="49"/>
      <c r="E18" s="49"/>
      <c r="F18" s="49"/>
      <c r="G18" s="49"/>
      <c r="H18" s="49"/>
      <c r="I18" s="49"/>
      <c r="J18" s="49"/>
      <c r="K18" s="659" t="s">
        <v>57</v>
      </c>
      <c r="L18" s="660"/>
      <c r="M18" s="49"/>
      <c r="N18" s="49"/>
      <c r="O18" s="49"/>
      <c r="P18" s="49"/>
      <c r="Q18" s="49"/>
      <c r="R18" s="49"/>
      <c r="S18" s="49"/>
      <c r="T18" s="49"/>
      <c r="U18" s="49"/>
      <c r="V18" s="49"/>
      <c r="W18" s="49"/>
      <c r="X18" s="49"/>
      <c r="Y18" s="49"/>
      <c r="Z18" s="49"/>
      <c r="AA18" s="49"/>
      <c r="AB18" s="49"/>
    </row>
    <row r="19" spans="1:28" ht="17.25" customHeight="1">
      <c r="A19" s="596"/>
      <c r="B19" s="597"/>
      <c r="C19" s="597"/>
      <c r="D19" s="85"/>
      <c r="E19" s="608"/>
      <c r="F19" s="608"/>
      <c r="G19" s="608"/>
      <c r="H19" s="608"/>
      <c r="I19" s="608"/>
      <c r="J19" s="86"/>
      <c r="K19" s="54"/>
      <c r="L19" s="55" t="s">
        <v>58</v>
      </c>
    </row>
    <row r="20" spans="1:28" s="53" customFormat="1" ht="15.75" customHeight="1">
      <c r="A20" s="589" t="s">
        <v>53</v>
      </c>
      <c r="B20" s="590"/>
      <c r="C20" s="590"/>
      <c r="D20" s="52" t="s">
        <v>48</v>
      </c>
      <c r="E20" s="583" t="s">
        <v>50</v>
      </c>
      <c r="F20" s="583"/>
      <c r="G20" s="583"/>
      <c r="H20" s="583"/>
      <c r="I20" s="583"/>
      <c r="J20" s="56" t="s">
        <v>56</v>
      </c>
      <c r="K20" s="54"/>
      <c r="L20" s="55" t="s">
        <v>59</v>
      </c>
    </row>
    <row r="21" spans="1:28" ht="9" customHeight="1">
      <c r="A21" s="44"/>
      <c r="L21" s="45"/>
    </row>
    <row r="22" spans="1:28" ht="13.5" customHeight="1">
      <c r="A22" s="48" t="s">
        <v>60</v>
      </c>
      <c r="B22" s="49"/>
      <c r="C22" s="49"/>
      <c r="D22" s="49"/>
      <c r="E22" s="49"/>
      <c r="F22" s="49"/>
      <c r="G22" s="49"/>
      <c r="H22" s="49"/>
      <c r="I22" s="49"/>
      <c r="J22" s="49"/>
      <c r="K22" s="49"/>
      <c r="L22" s="51"/>
      <c r="M22" s="49"/>
      <c r="N22" s="49"/>
      <c r="O22" s="49"/>
      <c r="P22" s="49"/>
      <c r="Q22" s="49"/>
      <c r="R22" s="49"/>
      <c r="S22" s="49"/>
      <c r="T22" s="49"/>
      <c r="U22" s="49"/>
      <c r="V22" s="49"/>
      <c r="W22" s="49"/>
      <c r="X22" s="49"/>
      <c r="Y22" s="49"/>
      <c r="Z22" s="49"/>
      <c r="AA22" s="49"/>
      <c r="AB22" s="49"/>
    </row>
    <row r="23" spans="1:28" ht="24" customHeight="1">
      <c r="A23" s="596"/>
      <c r="B23" s="597"/>
      <c r="C23" s="597"/>
      <c r="D23" s="85"/>
      <c r="E23" s="607"/>
      <c r="F23" s="608"/>
      <c r="G23" s="608"/>
      <c r="H23" s="608"/>
      <c r="I23" s="608"/>
      <c r="J23" s="85"/>
      <c r="K23" s="609"/>
      <c r="L23" s="610"/>
    </row>
    <row r="24" spans="1:28" s="53" customFormat="1" ht="9" customHeight="1">
      <c r="A24" s="655" t="s">
        <v>53</v>
      </c>
      <c r="B24" s="656"/>
      <c r="C24" s="656"/>
      <c r="D24" s="57" t="s">
        <v>48</v>
      </c>
      <c r="E24" s="657" t="s">
        <v>50</v>
      </c>
      <c r="F24" s="657"/>
      <c r="G24" s="657"/>
      <c r="H24" s="657"/>
      <c r="I24" s="657"/>
      <c r="J24" s="57" t="s">
        <v>0</v>
      </c>
      <c r="K24" s="657" t="s">
        <v>54</v>
      </c>
      <c r="L24" s="658"/>
    </row>
    <row r="25" spans="1:28" ht="9.75" customHeight="1">
      <c r="A25" s="44"/>
      <c r="L25" s="45"/>
    </row>
    <row r="26" spans="1:28" ht="15" customHeight="1">
      <c r="A26" s="58" t="s">
        <v>61</v>
      </c>
      <c r="B26" s="59"/>
      <c r="C26" s="59"/>
      <c r="D26" s="59"/>
      <c r="E26" s="59"/>
      <c r="F26" s="59"/>
      <c r="G26" s="59"/>
      <c r="H26" s="59"/>
      <c r="I26" s="59"/>
      <c r="J26" s="59"/>
      <c r="K26" s="59"/>
      <c r="L26" s="60"/>
      <c r="M26" s="59"/>
      <c r="N26" s="59"/>
      <c r="O26" s="59"/>
      <c r="P26" s="59"/>
      <c r="Q26" s="59"/>
      <c r="R26" s="59"/>
      <c r="S26" s="59"/>
      <c r="T26" s="59"/>
      <c r="U26" s="59"/>
      <c r="V26" s="59"/>
      <c r="W26" s="59"/>
      <c r="X26" s="59"/>
      <c r="Y26" s="59"/>
      <c r="Z26" s="59"/>
      <c r="AA26" s="59"/>
      <c r="AB26" s="59"/>
    </row>
    <row r="27" spans="1:28" ht="12.75" customHeight="1">
      <c r="A27" s="61" t="s">
        <v>1</v>
      </c>
      <c r="B27" s="62" t="s">
        <v>62</v>
      </c>
      <c r="I27" s="87"/>
      <c r="L27" s="45"/>
    </row>
    <row r="28" spans="1:28" ht="13.5" customHeight="1">
      <c r="A28" s="61" t="s">
        <v>2</v>
      </c>
      <c r="B28" s="62" t="s">
        <v>63</v>
      </c>
      <c r="I28" s="88"/>
      <c r="L28" s="45"/>
    </row>
    <row r="29" spans="1:28" ht="13.5" customHeight="1">
      <c r="A29" s="61" t="s">
        <v>3</v>
      </c>
      <c r="B29" s="62" t="s">
        <v>64</v>
      </c>
      <c r="I29" s="63"/>
      <c r="L29" s="45"/>
    </row>
    <row r="30" spans="1:28" ht="13.5" customHeight="1">
      <c r="A30" s="61" t="s">
        <v>4</v>
      </c>
      <c r="B30" s="62" t="s">
        <v>65</v>
      </c>
      <c r="L30" s="45"/>
    </row>
    <row r="31" spans="1:28" ht="6" customHeight="1">
      <c r="A31" s="64"/>
      <c r="L31" s="45"/>
    </row>
    <row r="32" spans="1:28" ht="15" customHeight="1">
      <c r="A32" s="65"/>
      <c r="B32" s="594" t="s">
        <v>66</v>
      </c>
      <c r="C32" s="594"/>
      <c r="D32" s="594"/>
      <c r="E32" s="594"/>
      <c r="F32" s="594"/>
      <c r="G32" s="66"/>
      <c r="H32" s="594" t="s">
        <v>67</v>
      </c>
      <c r="I32" s="594"/>
      <c r="J32" s="594"/>
      <c r="K32" s="594"/>
      <c r="L32" s="595"/>
      <c r="M32" s="67"/>
      <c r="N32" s="67"/>
    </row>
    <row r="33" spans="1:12" ht="12" customHeight="1">
      <c r="A33" s="668" t="s">
        <v>5</v>
      </c>
      <c r="B33" s="637" t="s">
        <v>278</v>
      </c>
      <c r="C33" s="637"/>
      <c r="D33" s="572"/>
      <c r="E33" s="572"/>
      <c r="F33" s="573"/>
      <c r="G33" s="666" t="s">
        <v>8</v>
      </c>
      <c r="H33" s="641" t="s">
        <v>69</v>
      </c>
      <c r="I33" s="642"/>
      <c r="J33" s="661"/>
      <c r="K33" s="661"/>
      <c r="L33" s="662"/>
    </row>
    <row r="34" spans="1:12" ht="14.25" customHeight="1">
      <c r="A34" s="665"/>
      <c r="B34" s="638"/>
      <c r="C34" s="638"/>
      <c r="D34" s="574"/>
      <c r="E34" s="574"/>
      <c r="F34" s="575"/>
      <c r="G34" s="667"/>
      <c r="H34" s="643"/>
      <c r="I34" s="643"/>
      <c r="J34" s="663"/>
      <c r="K34" s="663"/>
      <c r="L34" s="664"/>
    </row>
    <row r="35" spans="1:12" ht="14.25" customHeight="1">
      <c r="A35" s="61" t="s">
        <v>6</v>
      </c>
      <c r="B35" s="640" t="s">
        <v>68</v>
      </c>
      <c r="C35" s="640"/>
      <c r="D35" s="581"/>
      <c r="E35" s="581"/>
      <c r="F35" s="582"/>
      <c r="G35" s="68" t="s">
        <v>9</v>
      </c>
      <c r="H35" s="640" t="s">
        <v>70</v>
      </c>
      <c r="I35" s="640"/>
      <c r="J35" s="569"/>
      <c r="K35" s="569"/>
      <c r="L35" s="570"/>
    </row>
    <row r="36" spans="1:12" ht="12" customHeight="1">
      <c r="A36" s="665" t="s">
        <v>7</v>
      </c>
      <c r="B36" s="638" t="s">
        <v>279</v>
      </c>
      <c r="C36" s="639"/>
      <c r="D36" s="572"/>
      <c r="E36" s="572"/>
      <c r="F36" s="573"/>
      <c r="G36" s="667" t="s">
        <v>10</v>
      </c>
      <c r="H36" s="638" t="s">
        <v>280</v>
      </c>
      <c r="I36" s="638"/>
      <c r="J36" s="572"/>
      <c r="K36" s="572"/>
      <c r="L36" s="652"/>
    </row>
    <row r="37" spans="1:12" ht="12" customHeight="1">
      <c r="A37" s="665"/>
      <c r="B37" s="639"/>
      <c r="C37" s="639"/>
      <c r="D37" s="574"/>
      <c r="E37" s="574"/>
      <c r="F37" s="575"/>
      <c r="G37" s="667"/>
      <c r="H37" s="638"/>
      <c r="I37" s="638"/>
      <c r="J37" s="574"/>
      <c r="K37" s="574"/>
      <c r="L37" s="653"/>
    </row>
    <row r="38" spans="1:12" ht="4.5" customHeight="1">
      <c r="A38" s="69"/>
      <c r="B38" s="70"/>
      <c r="C38" s="70"/>
      <c r="D38" s="70"/>
      <c r="E38" s="70"/>
      <c r="F38" s="70"/>
      <c r="G38" s="70"/>
      <c r="H38" s="70"/>
      <c r="I38" s="70"/>
      <c r="J38" s="70"/>
      <c r="K38" s="70"/>
      <c r="L38" s="71"/>
    </row>
    <row r="39" spans="1:12" ht="12" customHeight="1">
      <c r="A39" s="44"/>
      <c r="L39" s="45"/>
    </row>
    <row r="40" spans="1:12" ht="15" customHeight="1">
      <c r="A40" s="58" t="s">
        <v>71</v>
      </c>
      <c r="E40" s="646"/>
      <c r="F40" s="646"/>
      <c r="L40" s="45"/>
    </row>
    <row r="41" spans="1:12" ht="6" customHeight="1">
      <c r="A41" s="58"/>
      <c r="E41" s="646"/>
      <c r="F41" s="646"/>
      <c r="J41" s="72"/>
      <c r="K41" s="72"/>
      <c r="L41" s="73"/>
    </row>
    <row r="42" spans="1:12" ht="15" customHeight="1">
      <c r="A42" s="644" t="s">
        <v>72</v>
      </c>
      <c r="B42" s="645"/>
      <c r="C42" s="74" t="s">
        <v>73</v>
      </c>
      <c r="D42" s="72"/>
      <c r="E42" s="54"/>
      <c r="G42" s="75" t="s">
        <v>252</v>
      </c>
      <c r="J42" s="649"/>
      <c r="K42" s="650"/>
      <c r="L42" s="651"/>
    </row>
    <row r="43" spans="1:12" ht="15" customHeight="1">
      <c r="A43" s="644"/>
      <c r="B43" s="645"/>
      <c r="C43" s="74" t="s">
        <v>74</v>
      </c>
      <c r="D43" s="72"/>
      <c r="E43" s="54"/>
      <c r="G43" s="75" t="s">
        <v>253</v>
      </c>
      <c r="J43" s="76" t="s">
        <v>254</v>
      </c>
      <c r="K43" s="54"/>
      <c r="L43" s="45"/>
    </row>
    <row r="44" spans="1:12" ht="15" customHeight="1">
      <c r="A44" s="44"/>
      <c r="B44" s="77"/>
      <c r="C44" s="77"/>
      <c r="G44" s="654" t="s">
        <v>284</v>
      </c>
      <c r="H44" s="654"/>
      <c r="I44" s="654"/>
      <c r="J44" s="76" t="s">
        <v>255</v>
      </c>
      <c r="K44" s="54"/>
      <c r="L44" s="45"/>
    </row>
    <row r="45" spans="1:12" ht="9" customHeight="1">
      <c r="A45" s="44"/>
      <c r="L45" s="45"/>
    </row>
    <row r="46" spans="1:12" ht="13.8">
      <c r="A46" s="78" t="s">
        <v>25</v>
      </c>
      <c r="L46" s="45"/>
    </row>
    <row r="47" spans="1:12" ht="9" customHeight="1">
      <c r="A47" s="633"/>
      <c r="B47" s="634"/>
      <c r="C47" s="634"/>
      <c r="D47" s="634"/>
      <c r="E47" s="634"/>
      <c r="F47" s="634"/>
      <c r="G47" s="79"/>
      <c r="H47" s="627"/>
      <c r="I47" s="627"/>
      <c r="J47" s="627"/>
      <c r="K47" s="627"/>
      <c r="L47" s="628"/>
    </row>
    <row r="48" spans="1:12" ht="12" customHeight="1">
      <c r="A48" s="635"/>
      <c r="B48" s="636"/>
      <c r="C48" s="636"/>
      <c r="D48" s="636"/>
      <c r="E48" s="636"/>
      <c r="F48" s="636"/>
      <c r="G48" s="79"/>
      <c r="H48" s="629"/>
      <c r="I48" s="629"/>
      <c r="J48" s="629"/>
      <c r="K48" s="629"/>
      <c r="L48" s="630"/>
    </row>
    <row r="49" spans="1:12" ht="15" customHeight="1">
      <c r="A49" s="647" t="s">
        <v>52</v>
      </c>
      <c r="B49" s="648"/>
      <c r="C49" s="648"/>
      <c r="D49" s="648"/>
      <c r="E49" s="648"/>
      <c r="F49" s="648"/>
      <c r="G49" s="80"/>
      <c r="H49" s="631" t="s">
        <v>76</v>
      </c>
      <c r="I49" s="631"/>
      <c r="J49" s="631"/>
      <c r="K49" s="631"/>
      <c r="L49" s="632"/>
    </row>
    <row r="50" spans="1:12" ht="9" customHeight="1">
      <c r="A50" s="633"/>
      <c r="B50" s="634"/>
      <c r="C50" s="634"/>
      <c r="D50" s="634"/>
      <c r="E50" s="634"/>
      <c r="F50" s="634"/>
      <c r="G50" s="79"/>
      <c r="L50" s="45"/>
    </row>
    <row r="51" spans="1:12" ht="12" customHeight="1">
      <c r="A51" s="635"/>
      <c r="B51" s="636"/>
      <c r="C51" s="636"/>
      <c r="D51" s="636"/>
      <c r="E51" s="636"/>
      <c r="F51" s="636"/>
      <c r="G51" s="79"/>
      <c r="L51" s="45"/>
    </row>
    <row r="52" spans="1:12" ht="15" customHeight="1" thickBot="1">
      <c r="A52" s="625" t="s">
        <v>75</v>
      </c>
      <c r="B52" s="626"/>
      <c r="C52" s="626"/>
      <c r="D52" s="626"/>
      <c r="E52" s="626"/>
      <c r="F52" s="626"/>
      <c r="G52" s="81"/>
      <c r="H52" s="82"/>
      <c r="I52" s="82"/>
      <c r="J52" s="82"/>
      <c r="K52" s="82"/>
      <c r="L52" s="83"/>
    </row>
    <row r="53" spans="1:12" ht="15" customHeight="1" thickTop="1"/>
  </sheetData>
  <sheetProtection algorithmName="SHA-512" hashValue="Q+qe7g5yKDrlrlPVgDAP2Eb+cAMmVS5YFkXnayYCHEI3evng/Ig+sO6o49xhgXmnXLwDUhhoimX3pc2qnCL3Ig==" saltValue="MB+RoJXr5KFeKenKjYHr+w==" spinCount="100000" sheet="1" objects="1" scenarios="1" selectLockedCells="1"/>
  <mergeCells count="61">
    <mergeCell ref="H36:I37"/>
    <mergeCell ref="A36:A37"/>
    <mergeCell ref="G33:G34"/>
    <mergeCell ref="G36:G37"/>
    <mergeCell ref="A33:A34"/>
    <mergeCell ref="D36:F37"/>
    <mergeCell ref="A24:C24"/>
    <mergeCell ref="K24:L24"/>
    <mergeCell ref="K18:L18"/>
    <mergeCell ref="J33:L34"/>
    <mergeCell ref="E24:I24"/>
    <mergeCell ref="B32:F32"/>
    <mergeCell ref="E19:I19"/>
    <mergeCell ref="A52:F52"/>
    <mergeCell ref="H47:L48"/>
    <mergeCell ref="H49:L49"/>
    <mergeCell ref="A50:F51"/>
    <mergeCell ref="B33:C34"/>
    <mergeCell ref="B36:C37"/>
    <mergeCell ref="B35:C35"/>
    <mergeCell ref="H33:I34"/>
    <mergeCell ref="H35:I35"/>
    <mergeCell ref="A42:B43"/>
    <mergeCell ref="E40:F41"/>
    <mergeCell ref="A49:F49"/>
    <mergeCell ref="A47:F48"/>
    <mergeCell ref="J42:L42"/>
    <mergeCell ref="J36:L37"/>
    <mergeCell ref="G44:I44"/>
    <mergeCell ref="A1:L1"/>
    <mergeCell ref="A2:L2"/>
    <mergeCell ref="A3:L3"/>
    <mergeCell ref="E23:I23"/>
    <mergeCell ref="K23:L23"/>
    <mergeCell ref="E20:I20"/>
    <mergeCell ref="A11:B11"/>
    <mergeCell ref="D11:H11"/>
    <mergeCell ref="I11:L11"/>
    <mergeCell ref="D12:H12"/>
    <mergeCell ref="I12:L12"/>
    <mergeCell ref="A6:L6"/>
    <mergeCell ref="A5:L5"/>
    <mergeCell ref="A7:H7"/>
    <mergeCell ref="E16:H16"/>
    <mergeCell ref="E15:H15"/>
    <mergeCell ref="A12:B12"/>
    <mergeCell ref="J35:L35"/>
    <mergeCell ref="Z4:AB4"/>
    <mergeCell ref="D33:F34"/>
    <mergeCell ref="A8:H8"/>
    <mergeCell ref="I8:J8"/>
    <mergeCell ref="A15:C15"/>
    <mergeCell ref="D35:F35"/>
    <mergeCell ref="I16:L16"/>
    <mergeCell ref="I15:L15"/>
    <mergeCell ref="A16:C16"/>
    <mergeCell ref="A20:C20"/>
    <mergeCell ref="A4:L4"/>
    <mergeCell ref="H32:L32"/>
    <mergeCell ref="A19:C19"/>
    <mergeCell ref="A23:C23"/>
  </mergeCells>
  <phoneticPr fontId="3" type="noConversion"/>
  <printOptions horizontalCentered="1" verticalCentered="1"/>
  <pageMargins left="0.39370078740157483" right="0.19685039370078741" top="0.39370078740157483" bottom="0.59055118110236227" header="0" footer="0.39370078740157483"/>
  <pageSetup scale="99" orientation="portrait" r:id="rId1"/>
  <headerFooter alignWithMargins="0">
    <oddFooter>&amp;C&amp;8&amp;XDSAF&amp;R&amp;8&amp;X&amp;D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8" tint="0.39997558519241921"/>
  </sheetPr>
  <dimension ref="A1:K59"/>
  <sheetViews>
    <sheetView zoomScaleNormal="100" zoomScaleSheetLayoutView="100" workbookViewId="0">
      <selection activeCell="B15" sqref="B15"/>
    </sheetView>
  </sheetViews>
  <sheetFormatPr baseColWidth="10" defaultColWidth="9.109375" defaultRowHeight="13.8"/>
  <cols>
    <col min="1" max="1" width="1.33203125" style="540" customWidth="1"/>
    <col min="2" max="2" width="3.33203125" style="540" customWidth="1"/>
    <col min="3" max="3" width="4.6640625" style="540" customWidth="1"/>
    <col min="4" max="4" width="52.109375" style="540" customWidth="1"/>
    <col min="5" max="5" width="1.44140625" style="540" customWidth="1"/>
    <col min="6" max="6" width="18.88671875" style="540" customWidth="1"/>
    <col min="7" max="7" width="1.109375" style="540" customWidth="1"/>
    <col min="8" max="8" width="4.109375" style="565" customWidth="1"/>
    <col min="9" max="9" width="1.109375" style="540" customWidth="1"/>
    <col min="10" max="10" width="18.5546875" style="540" customWidth="1"/>
    <col min="11" max="11" width="1" style="540" customWidth="1"/>
    <col min="12" max="16384" width="9.109375" style="540"/>
  </cols>
  <sheetData>
    <row r="1" spans="1:11" s="535" customFormat="1" ht="20.25" customHeight="1" thickBot="1">
      <c r="A1" s="534"/>
      <c r="B1" s="904" t="s">
        <v>495</v>
      </c>
      <c r="C1" s="904"/>
      <c r="D1" s="904"/>
      <c r="E1" s="904"/>
      <c r="F1" s="904"/>
      <c r="G1" s="904"/>
      <c r="H1" s="904"/>
      <c r="I1" s="904"/>
      <c r="J1" s="904"/>
      <c r="K1" s="904"/>
    </row>
    <row r="2" spans="1:11" ht="8.25" customHeight="1">
      <c r="A2" s="536"/>
      <c r="B2" s="537"/>
      <c r="C2" s="537"/>
      <c r="D2" s="537"/>
      <c r="E2" s="537"/>
      <c r="F2" s="537"/>
      <c r="G2" s="537"/>
      <c r="H2" s="538"/>
      <c r="I2" s="537"/>
      <c r="J2" s="537"/>
      <c r="K2" s="539"/>
    </row>
    <row r="3" spans="1:11" s="535" customFormat="1" ht="20.25" customHeight="1">
      <c r="A3" s="541"/>
      <c r="B3" s="542" t="s">
        <v>444</v>
      </c>
      <c r="C3" s="534"/>
      <c r="D3" s="534"/>
      <c r="E3" s="534"/>
      <c r="F3" s="534"/>
      <c r="G3" s="534"/>
      <c r="H3" s="543" t="s">
        <v>445</v>
      </c>
      <c r="I3" s="534"/>
      <c r="J3" s="544">
        <f>'4-Balance Sheet'!H74</f>
        <v>0</v>
      </c>
      <c r="K3" s="545"/>
    </row>
    <row r="4" spans="1:11" ht="6.75" customHeight="1">
      <c r="A4" s="546"/>
      <c r="B4" s="547"/>
      <c r="C4" s="547"/>
      <c r="D4" s="547"/>
      <c r="E4" s="547"/>
      <c r="F4" s="547"/>
      <c r="G4" s="547"/>
      <c r="H4" s="548"/>
      <c r="I4" s="547"/>
      <c r="J4" s="547"/>
      <c r="K4" s="549"/>
    </row>
    <row r="5" spans="1:11" s="535" customFormat="1" ht="20.25" customHeight="1">
      <c r="A5" s="541"/>
      <c r="B5" s="542" t="s">
        <v>446</v>
      </c>
      <c r="C5" s="534"/>
      <c r="D5" s="534"/>
      <c r="E5" s="534"/>
      <c r="F5" s="534"/>
      <c r="G5" s="534"/>
      <c r="H5" s="543"/>
      <c r="I5" s="534"/>
      <c r="J5" s="534"/>
      <c r="K5" s="545"/>
    </row>
    <row r="6" spans="1:11" ht="3.75" customHeight="1">
      <c r="A6" s="546"/>
      <c r="B6" s="550"/>
      <c r="C6" s="547"/>
      <c r="D6" s="547"/>
      <c r="E6" s="547"/>
      <c r="F6" s="547"/>
      <c r="G6" s="547"/>
      <c r="H6" s="548"/>
      <c r="I6" s="547"/>
      <c r="J6" s="547"/>
      <c r="K6" s="549"/>
    </row>
    <row r="7" spans="1:11" s="535" customFormat="1" ht="20.25" customHeight="1">
      <c r="A7" s="541"/>
      <c r="B7" s="534"/>
      <c r="C7" s="534" t="s">
        <v>447</v>
      </c>
      <c r="D7" s="534"/>
      <c r="E7" s="534"/>
      <c r="F7" s="20"/>
      <c r="G7" s="534"/>
      <c r="H7" s="543"/>
      <c r="I7" s="534"/>
      <c r="J7" s="534"/>
      <c r="K7" s="545"/>
    </row>
    <row r="8" spans="1:11" ht="4.5" customHeight="1">
      <c r="A8" s="546"/>
      <c r="B8" s="547"/>
      <c r="C8" s="547"/>
      <c r="D8" s="547"/>
      <c r="E8" s="547"/>
      <c r="F8" s="551"/>
      <c r="G8" s="547"/>
      <c r="H8" s="548"/>
      <c r="I8" s="547"/>
      <c r="J8" s="547"/>
      <c r="K8" s="549"/>
    </row>
    <row r="9" spans="1:11" s="535" customFormat="1" ht="20.25" customHeight="1">
      <c r="A9" s="541"/>
      <c r="B9" s="534"/>
      <c r="C9" s="534" t="s">
        <v>448</v>
      </c>
      <c r="D9" s="534"/>
      <c r="E9" s="534"/>
      <c r="F9" s="20"/>
      <c r="G9" s="534"/>
      <c r="H9" s="543"/>
      <c r="I9" s="534"/>
      <c r="J9" s="534"/>
      <c r="K9" s="545"/>
    </row>
    <row r="10" spans="1:11" ht="5.25" customHeight="1">
      <c r="A10" s="546"/>
      <c r="B10" s="547"/>
      <c r="C10" s="547"/>
      <c r="D10" s="547"/>
      <c r="E10" s="547"/>
      <c r="F10" s="551"/>
      <c r="G10" s="547"/>
      <c r="H10" s="548"/>
      <c r="I10" s="547"/>
      <c r="J10" s="547"/>
      <c r="K10" s="549"/>
    </row>
    <row r="11" spans="1:11" s="535" customFormat="1" ht="20.25" customHeight="1">
      <c r="A11" s="541"/>
      <c r="B11" s="534"/>
      <c r="C11" s="534" t="s">
        <v>449</v>
      </c>
      <c r="D11" s="534"/>
      <c r="E11" s="534"/>
      <c r="F11" s="20"/>
      <c r="G11" s="534"/>
      <c r="H11" s="543"/>
      <c r="I11" s="534"/>
      <c r="J11" s="534"/>
      <c r="K11" s="545"/>
    </row>
    <row r="12" spans="1:11" ht="3.75" customHeight="1">
      <c r="A12" s="546"/>
      <c r="B12" s="547"/>
      <c r="C12" s="547"/>
      <c r="D12" s="547"/>
      <c r="E12" s="547"/>
      <c r="F12" s="551"/>
      <c r="G12" s="547"/>
      <c r="H12" s="548"/>
      <c r="I12" s="547"/>
      <c r="J12" s="547"/>
      <c r="K12" s="549"/>
    </row>
    <row r="13" spans="1:11" s="535" customFormat="1" ht="20.25" customHeight="1">
      <c r="A13" s="541"/>
      <c r="B13" s="534"/>
      <c r="C13" s="534" t="s">
        <v>450</v>
      </c>
      <c r="D13" s="534"/>
      <c r="E13" s="534"/>
      <c r="F13" s="20"/>
      <c r="G13" s="534"/>
      <c r="H13" s="543"/>
      <c r="I13" s="534"/>
      <c r="J13" s="534"/>
      <c r="K13" s="545"/>
    </row>
    <row r="14" spans="1:11" ht="3.75" customHeight="1">
      <c r="A14" s="546"/>
      <c r="B14" s="547"/>
      <c r="C14" s="547"/>
      <c r="D14" s="547"/>
      <c r="E14" s="547"/>
      <c r="F14" s="551"/>
      <c r="G14" s="547"/>
      <c r="H14" s="548"/>
      <c r="I14" s="547"/>
      <c r="J14" s="547"/>
      <c r="K14" s="549"/>
    </row>
    <row r="15" spans="1:11" s="535" customFormat="1" ht="20.25" customHeight="1">
      <c r="A15" s="541"/>
      <c r="B15" s="534"/>
      <c r="C15" s="534" t="s">
        <v>451</v>
      </c>
      <c r="D15" s="534"/>
      <c r="E15" s="534"/>
      <c r="F15" s="20"/>
      <c r="G15" s="534"/>
      <c r="H15" s="543" t="s">
        <v>452</v>
      </c>
      <c r="I15" s="534"/>
      <c r="J15" s="544">
        <f>F7+F9+F11+F13+F15</f>
        <v>0</v>
      </c>
      <c r="K15" s="545"/>
    </row>
    <row r="16" spans="1:11" s="535" customFormat="1" ht="20.25" customHeight="1">
      <c r="A16" s="541"/>
      <c r="B16" s="534"/>
      <c r="C16" s="534"/>
      <c r="D16" s="534"/>
      <c r="E16" s="534"/>
      <c r="F16" s="534"/>
      <c r="G16" s="534"/>
      <c r="H16" s="543"/>
      <c r="I16" s="534"/>
      <c r="J16" s="534"/>
      <c r="K16" s="545"/>
    </row>
    <row r="17" spans="1:11" s="535" customFormat="1" ht="20.25" customHeight="1">
      <c r="A17" s="541"/>
      <c r="B17" s="542" t="s">
        <v>453</v>
      </c>
      <c r="C17" s="534"/>
      <c r="D17" s="534"/>
      <c r="E17" s="534"/>
      <c r="F17" s="534"/>
      <c r="G17" s="534"/>
      <c r="H17" s="543" t="s">
        <v>454</v>
      </c>
      <c r="I17" s="534"/>
      <c r="J17" s="544">
        <f>'5-REVENUES'!$H$43</f>
        <v>0</v>
      </c>
      <c r="K17" s="545"/>
    </row>
    <row r="18" spans="1:11" ht="54" customHeight="1">
      <c r="A18" s="546"/>
      <c r="B18" s="547"/>
      <c r="C18" s="547"/>
      <c r="D18" s="552" t="s">
        <v>455</v>
      </c>
      <c r="E18" s="547"/>
      <c r="F18" s="547"/>
      <c r="G18" s="547"/>
      <c r="H18" s="548"/>
      <c r="I18" s="547"/>
      <c r="J18" s="553" t="s">
        <v>456</v>
      </c>
      <c r="K18" s="549"/>
    </row>
    <row r="19" spans="1:11" s="535" customFormat="1" ht="20.25" customHeight="1">
      <c r="A19" s="541"/>
      <c r="B19" s="542" t="s">
        <v>457</v>
      </c>
      <c r="C19" s="534"/>
      <c r="D19" s="534"/>
      <c r="E19" s="534"/>
      <c r="F19" s="534"/>
      <c r="G19" s="534"/>
      <c r="H19" s="543"/>
      <c r="I19" s="534"/>
      <c r="J19" s="534"/>
      <c r="K19" s="545"/>
    </row>
    <row r="20" spans="1:11" ht="3.75" customHeight="1">
      <c r="A20" s="546"/>
      <c r="B20" s="547"/>
      <c r="C20" s="547"/>
      <c r="D20" s="547"/>
      <c r="E20" s="547"/>
      <c r="F20" s="547"/>
      <c r="G20" s="547"/>
      <c r="H20" s="548"/>
      <c r="I20" s="547"/>
      <c r="J20" s="547"/>
      <c r="K20" s="549"/>
    </row>
    <row r="21" spans="1:11" s="535" customFormat="1" ht="20.25" customHeight="1">
      <c r="A21" s="541"/>
      <c r="B21" s="534"/>
      <c r="C21" s="534" t="s">
        <v>458</v>
      </c>
      <c r="D21" s="534"/>
      <c r="E21" s="534"/>
      <c r="F21" s="19"/>
      <c r="G21" s="534"/>
      <c r="H21" s="543"/>
      <c r="I21" s="534"/>
      <c r="J21" s="534"/>
      <c r="K21" s="545"/>
    </row>
    <row r="22" spans="1:11" ht="3.75" customHeight="1">
      <c r="A22" s="546"/>
      <c r="B22" s="547"/>
      <c r="C22" s="547"/>
      <c r="D22" s="547"/>
      <c r="E22" s="547"/>
      <c r="F22" s="547"/>
      <c r="G22" s="547"/>
      <c r="H22" s="548"/>
      <c r="I22" s="547"/>
      <c r="J22" s="547"/>
      <c r="K22" s="549"/>
    </row>
    <row r="23" spans="1:11" s="535" customFormat="1" ht="20.25" customHeight="1">
      <c r="A23" s="541"/>
      <c r="B23" s="534"/>
      <c r="C23" s="534" t="s">
        <v>459</v>
      </c>
      <c r="D23" s="534"/>
      <c r="E23" s="534"/>
      <c r="F23" s="534"/>
      <c r="G23" s="534"/>
      <c r="H23" s="543"/>
      <c r="I23" s="534"/>
      <c r="J23" s="534"/>
      <c r="K23" s="545"/>
    </row>
    <row r="24" spans="1:11" ht="5.25" customHeight="1">
      <c r="A24" s="546"/>
      <c r="B24" s="547"/>
      <c r="C24" s="547"/>
      <c r="D24" s="547"/>
      <c r="E24" s="547"/>
      <c r="F24" s="547"/>
      <c r="G24" s="547"/>
      <c r="H24" s="548"/>
      <c r="I24" s="547"/>
      <c r="J24" s="547"/>
      <c r="K24" s="549"/>
    </row>
    <row r="25" spans="1:11" s="535" customFormat="1" ht="20.25" customHeight="1">
      <c r="A25" s="541"/>
      <c r="B25" s="534"/>
      <c r="C25" s="534"/>
      <c r="D25" s="566"/>
      <c r="E25" s="534"/>
      <c r="F25" s="19"/>
      <c r="G25" s="534"/>
      <c r="H25" s="543"/>
      <c r="I25" s="534"/>
      <c r="J25" s="534"/>
      <c r="K25" s="545"/>
    </row>
    <row r="26" spans="1:11" ht="5.25" customHeight="1">
      <c r="A26" s="546"/>
      <c r="B26" s="547"/>
      <c r="C26" s="547"/>
      <c r="D26" s="547"/>
      <c r="E26" s="547"/>
      <c r="F26" s="547"/>
      <c r="G26" s="547"/>
      <c r="H26" s="548"/>
      <c r="I26" s="547"/>
      <c r="J26" s="547"/>
      <c r="K26" s="549"/>
    </row>
    <row r="27" spans="1:11" s="535" customFormat="1" ht="20.25" customHeight="1">
      <c r="A27" s="541"/>
      <c r="B27" s="534"/>
      <c r="C27" s="534"/>
      <c r="D27" s="566"/>
      <c r="E27" s="534"/>
      <c r="F27" s="19"/>
      <c r="G27" s="534"/>
      <c r="H27" s="543"/>
      <c r="I27" s="534"/>
      <c r="J27" s="534"/>
      <c r="K27" s="545"/>
    </row>
    <row r="28" spans="1:11" ht="4.5" customHeight="1">
      <c r="A28" s="546"/>
      <c r="B28" s="547"/>
      <c r="C28" s="547"/>
      <c r="D28" s="547"/>
      <c r="E28" s="547"/>
      <c r="F28" s="547"/>
      <c r="G28" s="547"/>
      <c r="H28" s="548"/>
      <c r="I28" s="547"/>
      <c r="J28" s="547"/>
      <c r="K28" s="549"/>
    </row>
    <row r="29" spans="1:11" s="535" customFormat="1" ht="20.25" customHeight="1">
      <c r="A29" s="541"/>
      <c r="B29" s="534"/>
      <c r="C29" s="534"/>
      <c r="D29" s="566"/>
      <c r="E29" s="534"/>
      <c r="F29" s="19"/>
      <c r="G29" s="534"/>
      <c r="H29" s="543" t="s">
        <v>460</v>
      </c>
      <c r="I29" s="534"/>
      <c r="J29" s="554">
        <f>-(F21+F25+F27+F29)</f>
        <v>0</v>
      </c>
      <c r="K29" s="545"/>
    </row>
    <row r="30" spans="1:11" s="535" customFormat="1" ht="12" customHeight="1">
      <c r="A30" s="541"/>
      <c r="B30" s="534"/>
      <c r="C30" s="534"/>
      <c r="D30" s="534"/>
      <c r="E30" s="534"/>
      <c r="F30" s="534"/>
      <c r="G30" s="534"/>
      <c r="H30" s="543"/>
      <c r="I30" s="534"/>
      <c r="J30" s="534"/>
      <c r="K30" s="545"/>
    </row>
    <row r="31" spans="1:11" s="535" customFormat="1" ht="20.25" customHeight="1">
      <c r="A31" s="541"/>
      <c r="B31" s="555" t="s">
        <v>461</v>
      </c>
      <c r="C31" s="534"/>
      <c r="D31" s="534"/>
      <c r="E31" s="534"/>
      <c r="F31" s="556">
        <f>+J17+J29</f>
        <v>0</v>
      </c>
      <c r="G31" s="534"/>
      <c r="H31" s="543"/>
      <c r="I31" s="534"/>
      <c r="J31" s="534"/>
      <c r="K31" s="545"/>
    </row>
    <row r="32" spans="1:11" s="535" customFormat="1" ht="12" customHeight="1">
      <c r="A32" s="541"/>
      <c r="B32" s="534"/>
      <c r="C32" s="534"/>
      <c r="D32" s="534"/>
      <c r="E32" s="534"/>
      <c r="F32" s="534"/>
      <c r="G32" s="534"/>
      <c r="H32" s="543"/>
      <c r="I32" s="534"/>
      <c r="J32" s="534"/>
      <c r="K32" s="545"/>
    </row>
    <row r="33" spans="1:11" s="535" customFormat="1" ht="20.25" customHeight="1">
      <c r="A33" s="541"/>
      <c r="B33" s="542" t="s">
        <v>462</v>
      </c>
      <c r="C33" s="534"/>
      <c r="D33" s="534"/>
      <c r="E33" s="534"/>
      <c r="F33" s="534"/>
      <c r="G33" s="534"/>
      <c r="H33" s="543"/>
      <c r="I33" s="534"/>
      <c r="J33" s="534"/>
      <c r="K33" s="545"/>
    </row>
    <row r="34" spans="1:11" ht="5.25" customHeight="1">
      <c r="A34" s="546"/>
      <c r="B34" s="547"/>
      <c r="C34" s="547"/>
      <c r="D34" s="547"/>
      <c r="E34" s="547"/>
      <c r="F34" s="547"/>
      <c r="G34" s="547"/>
      <c r="H34" s="548"/>
      <c r="I34" s="547"/>
      <c r="J34" s="547"/>
      <c r="K34" s="549"/>
    </row>
    <row r="35" spans="1:11" s="535" customFormat="1" ht="20.25" customHeight="1">
      <c r="A35" s="541"/>
      <c r="B35" s="534"/>
      <c r="C35" s="534" t="s">
        <v>138</v>
      </c>
      <c r="D35" s="534"/>
      <c r="E35" s="534"/>
      <c r="F35" s="19"/>
      <c r="G35" s="534"/>
      <c r="H35" s="543"/>
      <c r="I35" s="534"/>
      <c r="J35" s="534"/>
      <c r="K35" s="545"/>
    </row>
    <row r="36" spans="1:11" ht="4.5" customHeight="1">
      <c r="A36" s="546"/>
      <c r="B36" s="547"/>
      <c r="C36" s="547"/>
      <c r="D36" s="547"/>
      <c r="E36" s="547"/>
      <c r="F36" s="547"/>
      <c r="G36" s="547"/>
      <c r="H36" s="548"/>
      <c r="I36" s="547"/>
      <c r="J36" s="547"/>
      <c r="K36" s="549"/>
    </row>
    <row r="37" spans="1:11" s="535" customFormat="1" ht="20.25" customHeight="1">
      <c r="A37" s="541"/>
      <c r="B37" s="534"/>
      <c r="C37" s="534" t="s">
        <v>463</v>
      </c>
      <c r="D37" s="534"/>
      <c r="E37" s="534"/>
      <c r="F37" s="20"/>
      <c r="G37" s="534"/>
      <c r="H37" s="543"/>
      <c r="I37" s="534"/>
      <c r="J37" s="534"/>
      <c r="K37" s="545"/>
    </row>
    <row r="38" spans="1:11" ht="3.75" customHeight="1">
      <c r="A38" s="546"/>
      <c r="B38" s="547"/>
      <c r="C38" s="547"/>
      <c r="D38" s="547"/>
      <c r="E38" s="547"/>
      <c r="F38" s="547"/>
      <c r="G38" s="547"/>
      <c r="H38" s="548"/>
      <c r="I38" s="547"/>
      <c r="J38" s="547"/>
      <c r="K38" s="549"/>
    </row>
    <row r="39" spans="1:11" s="535" customFormat="1" ht="20.25" customHeight="1">
      <c r="A39" s="541"/>
      <c r="B39" s="534"/>
      <c r="C39" s="534" t="s">
        <v>464</v>
      </c>
      <c r="D39" s="534"/>
      <c r="E39" s="534"/>
      <c r="F39" s="19"/>
      <c r="G39" s="534"/>
      <c r="H39" s="543"/>
      <c r="I39" s="534"/>
      <c r="J39" s="534"/>
      <c r="K39" s="545"/>
    </row>
    <row r="40" spans="1:11" ht="4.5" customHeight="1">
      <c r="A40" s="546"/>
      <c r="B40" s="547"/>
      <c r="C40" s="547"/>
      <c r="D40" s="547"/>
      <c r="E40" s="547"/>
      <c r="F40" s="547"/>
      <c r="G40" s="547"/>
      <c r="H40" s="548"/>
      <c r="I40" s="547"/>
      <c r="J40" s="547"/>
      <c r="K40" s="549"/>
    </row>
    <row r="41" spans="1:11" s="535" customFormat="1" ht="20.25" customHeight="1">
      <c r="A41" s="541"/>
      <c r="B41" s="534"/>
      <c r="C41" s="534" t="s">
        <v>465</v>
      </c>
      <c r="D41" s="534"/>
      <c r="E41" s="534"/>
      <c r="F41" s="19"/>
      <c r="G41" s="534"/>
      <c r="H41" s="543"/>
      <c r="I41" s="534"/>
      <c r="J41" s="534"/>
      <c r="K41" s="545"/>
    </row>
    <row r="42" spans="1:11" ht="4.5" customHeight="1">
      <c r="A42" s="546"/>
      <c r="B42" s="547"/>
      <c r="C42" s="547"/>
      <c r="D42" s="547"/>
      <c r="E42" s="547"/>
      <c r="F42" s="547"/>
      <c r="G42" s="547"/>
      <c r="H42" s="548"/>
      <c r="I42" s="547"/>
      <c r="J42" s="547"/>
      <c r="K42" s="549"/>
    </row>
    <row r="43" spans="1:11" s="535" customFormat="1" ht="20.25" customHeight="1">
      <c r="A43" s="541"/>
      <c r="B43" s="534"/>
      <c r="C43" s="534" t="s">
        <v>466</v>
      </c>
      <c r="D43" s="534"/>
      <c r="E43" s="534"/>
      <c r="F43" s="19"/>
      <c r="G43" s="534"/>
      <c r="H43" s="543"/>
      <c r="I43" s="534"/>
      <c r="J43" s="534"/>
      <c r="K43" s="545"/>
    </row>
    <row r="44" spans="1:11" ht="3" customHeight="1">
      <c r="A44" s="546"/>
      <c r="B44" s="547"/>
      <c r="C44" s="547"/>
      <c r="D44" s="547"/>
      <c r="E44" s="547"/>
      <c r="F44" s="547"/>
      <c r="G44" s="547"/>
      <c r="H44" s="548"/>
      <c r="I44" s="547"/>
      <c r="J44" s="547"/>
      <c r="K44" s="549"/>
    </row>
    <row r="45" spans="1:11" s="535" customFormat="1" ht="20.25" customHeight="1">
      <c r="A45" s="541"/>
      <c r="B45" s="534"/>
      <c r="C45" s="534" t="s">
        <v>467</v>
      </c>
      <c r="D45" s="534"/>
      <c r="E45" s="534"/>
      <c r="F45" s="534"/>
      <c r="G45" s="534"/>
      <c r="H45" s="543"/>
      <c r="I45" s="534"/>
      <c r="J45" s="534"/>
      <c r="K45" s="545"/>
    </row>
    <row r="46" spans="1:11" ht="3" customHeight="1">
      <c r="A46" s="546"/>
      <c r="B46" s="547"/>
      <c r="C46" s="547"/>
      <c r="D46" s="547"/>
      <c r="E46" s="547"/>
      <c r="F46" s="547"/>
      <c r="G46" s="547"/>
      <c r="H46" s="548"/>
      <c r="I46" s="547"/>
      <c r="J46" s="547"/>
      <c r="K46" s="549"/>
    </row>
    <row r="47" spans="1:11" s="535" customFormat="1" ht="20.25" customHeight="1">
      <c r="A47" s="541"/>
      <c r="B47" s="534"/>
      <c r="C47" s="534"/>
      <c r="D47" s="566"/>
      <c r="E47" s="534"/>
      <c r="F47" s="19"/>
      <c r="G47" s="534"/>
      <c r="H47" s="543"/>
      <c r="I47" s="534"/>
      <c r="J47" s="534"/>
      <c r="K47" s="545"/>
    </row>
    <row r="48" spans="1:11" ht="3.75" customHeight="1">
      <c r="A48" s="546"/>
      <c r="B48" s="547"/>
      <c r="C48" s="547"/>
      <c r="D48" s="547"/>
      <c r="E48" s="547"/>
      <c r="F48" s="547"/>
      <c r="G48" s="547"/>
      <c r="H48" s="548"/>
      <c r="I48" s="547"/>
      <c r="J48" s="547"/>
      <c r="K48" s="549"/>
    </row>
    <row r="49" spans="1:11" s="535" customFormat="1" ht="20.25" customHeight="1">
      <c r="A49" s="541"/>
      <c r="B49" s="534"/>
      <c r="C49" s="534"/>
      <c r="D49" s="566"/>
      <c r="E49" s="534"/>
      <c r="F49" s="19"/>
      <c r="G49" s="534"/>
      <c r="H49" s="543"/>
      <c r="I49" s="534"/>
      <c r="J49" s="534"/>
      <c r="K49" s="545"/>
    </row>
    <row r="50" spans="1:11" ht="4.5" customHeight="1">
      <c r="A50" s="546"/>
      <c r="B50" s="547"/>
      <c r="C50" s="547"/>
      <c r="D50" s="547"/>
      <c r="E50" s="547"/>
      <c r="F50" s="547"/>
      <c r="G50" s="547"/>
      <c r="H50" s="548"/>
      <c r="I50" s="547"/>
      <c r="J50" s="547"/>
      <c r="K50" s="549"/>
    </row>
    <row r="51" spans="1:11" s="535" customFormat="1" ht="20.25" customHeight="1">
      <c r="A51" s="541"/>
      <c r="B51" s="534"/>
      <c r="C51" s="534"/>
      <c r="D51" s="566"/>
      <c r="E51" s="534"/>
      <c r="F51" s="19"/>
      <c r="G51" s="534"/>
      <c r="H51" s="543" t="s">
        <v>468</v>
      </c>
      <c r="I51" s="534"/>
      <c r="J51" s="554">
        <f>-(F35+F37+F39+F41+F43+F47+F49+F51)</f>
        <v>0</v>
      </c>
      <c r="K51" s="545"/>
    </row>
    <row r="52" spans="1:11" ht="3.75" customHeight="1">
      <c r="A52" s="546"/>
      <c r="B52" s="547"/>
      <c r="C52" s="547"/>
      <c r="D52" s="547"/>
      <c r="E52" s="547"/>
      <c r="F52" s="547"/>
      <c r="G52" s="547"/>
      <c r="H52" s="548"/>
      <c r="I52" s="547"/>
      <c r="J52" s="547"/>
      <c r="K52" s="549"/>
    </row>
    <row r="53" spans="1:11" ht="61.2">
      <c r="A53" s="546"/>
      <c r="B53" s="547"/>
      <c r="C53" s="547"/>
      <c r="D53" s="547"/>
      <c r="E53" s="547"/>
      <c r="F53" s="547"/>
      <c r="G53" s="547"/>
      <c r="H53" s="548"/>
      <c r="I53" s="547"/>
      <c r="J53" s="557" t="s">
        <v>469</v>
      </c>
      <c r="K53" s="549"/>
    </row>
    <row r="54" spans="1:11" s="535" customFormat="1" ht="8.25" customHeight="1">
      <c r="A54" s="541"/>
      <c r="B54" s="534"/>
      <c r="C54" s="534"/>
      <c r="D54" s="534"/>
      <c r="E54" s="534"/>
      <c r="F54" s="534"/>
      <c r="G54" s="534"/>
      <c r="H54" s="543"/>
      <c r="I54" s="534"/>
      <c r="J54" s="534"/>
      <c r="K54" s="545"/>
    </row>
    <row r="55" spans="1:11" s="535" customFormat="1" ht="20.25" customHeight="1">
      <c r="A55" s="541"/>
      <c r="B55" s="542" t="s">
        <v>470</v>
      </c>
      <c r="C55" s="534"/>
      <c r="D55" s="534"/>
      <c r="E55" s="534"/>
      <c r="F55" s="534"/>
      <c r="G55" s="534"/>
      <c r="H55" s="543"/>
      <c r="I55" s="534"/>
      <c r="J55" s="544">
        <f>+J3+J15+J29+J51</f>
        <v>0</v>
      </c>
      <c r="K55" s="545"/>
    </row>
    <row r="56" spans="1:11" s="535" customFormat="1" ht="20.25" customHeight="1">
      <c r="A56" s="541"/>
      <c r="B56" s="558"/>
      <c r="C56" s="534"/>
      <c r="D56" s="559" t="s">
        <v>471</v>
      </c>
      <c r="E56" s="534"/>
      <c r="F56" s="534"/>
      <c r="G56" s="534"/>
      <c r="H56" s="543"/>
      <c r="I56" s="534"/>
      <c r="J56" s="560"/>
      <c r="K56" s="545"/>
    </row>
    <row r="57" spans="1:11" s="535" customFormat="1" ht="20.25" customHeight="1">
      <c r="A57" s="541"/>
      <c r="B57" s="558"/>
      <c r="C57" s="534"/>
      <c r="D57" s="559"/>
      <c r="E57" s="534"/>
      <c r="F57" s="534"/>
      <c r="G57" s="534"/>
      <c r="H57" s="543"/>
      <c r="I57" s="534"/>
      <c r="J57" s="560"/>
      <c r="K57" s="545"/>
    </row>
    <row r="58" spans="1:11" s="535" customFormat="1" ht="36.75" customHeight="1">
      <c r="A58" s="541"/>
      <c r="B58" s="905" t="s">
        <v>494</v>
      </c>
      <c r="C58" s="905"/>
      <c r="D58" s="905"/>
      <c r="E58" s="905"/>
      <c r="F58" s="905"/>
      <c r="G58" s="905"/>
      <c r="H58" s="905"/>
      <c r="I58" s="905"/>
      <c r="J58" s="905"/>
      <c r="K58" s="545"/>
    </row>
    <row r="59" spans="1:11" ht="16.5" customHeight="1" thickBot="1">
      <c r="A59" s="561"/>
      <c r="B59" s="562"/>
      <c r="C59" s="562"/>
      <c r="D59" s="562"/>
      <c r="E59" s="562"/>
      <c r="F59" s="562"/>
      <c r="G59" s="562"/>
      <c r="H59" s="563"/>
      <c r="I59" s="562"/>
      <c r="J59" s="562"/>
      <c r="K59" s="564"/>
    </row>
  </sheetData>
  <sheetProtection algorithmName="SHA-512" hashValue="+Encx4jBARYkkW2/cNw1vzIcsK9HWWnwH2DxK5+j5Sj7bPTixre0IfDV0BphjPOik7k0PvVf8cNbhtV/Q96xhw==" saltValue="xjZQWue7SCj/9Zkpa3vKmQ==" spinCount="100000" sheet="1" objects="1" scenarios="1" selectLockedCells="1"/>
  <mergeCells count="2">
    <mergeCell ref="B1:K1"/>
    <mergeCell ref="B58:J58"/>
  </mergeCells>
  <conditionalFormatting sqref="F31">
    <cfRule type="cellIs" dxfId="1" priority="1" operator="equal">
      <formula>0</formula>
    </cfRule>
    <cfRule type="cellIs" dxfId="0" priority="2" operator="notEqual">
      <formula>0</formula>
    </cfRule>
  </conditionalFormatting>
  <dataValidations count="1">
    <dataValidation type="textLength" operator="lessThanOrEqual" allowBlank="1" showInputMessage="1" showErrorMessage="1" prompt="(Saisir une dépense ici)" sqref="D25 D27 D29 D47 D49 D51" xr:uid="{00000000-0002-0000-0A00-000000000000}">
      <formula1>120</formula1>
    </dataValidation>
  </dataValidations>
  <pageMargins left="0.7" right="0.7" top="0.75" bottom="0.75" header="0.3" footer="0.3"/>
  <pageSetup paperSize="9" scale="8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M2"/>
  <sheetViews>
    <sheetView workbookViewId="0">
      <selection activeCell="C20" sqref="C20:D20"/>
    </sheetView>
  </sheetViews>
  <sheetFormatPr baseColWidth="10" defaultColWidth="9.109375" defaultRowHeight="13.2"/>
  <cols>
    <col min="1" max="1" width="19" bestFit="1" customWidth="1"/>
    <col min="2" max="2" width="32" bestFit="1" customWidth="1"/>
    <col min="3" max="3" width="20.44140625" bestFit="1" customWidth="1"/>
    <col min="4" max="4" width="28.6640625" bestFit="1" customWidth="1"/>
    <col min="5" max="5" width="21" bestFit="1" customWidth="1"/>
    <col min="6" max="6" width="16.6640625" bestFit="1" customWidth="1"/>
    <col min="7" max="7" width="16.88671875" bestFit="1" customWidth="1"/>
    <col min="8" max="8" width="34" bestFit="1" customWidth="1"/>
    <col min="9" max="9" width="18.5546875" bestFit="1" customWidth="1"/>
    <col min="10" max="10" width="13.5546875" bestFit="1" customWidth="1"/>
    <col min="11" max="11" width="21.88671875" bestFit="1" customWidth="1"/>
    <col min="12" max="12" width="20.109375" bestFit="1" customWidth="1"/>
    <col min="13" max="13" width="18.44140625" bestFit="1" customWidth="1"/>
    <col min="14" max="14" width="9.88671875" bestFit="1" customWidth="1"/>
    <col min="15" max="15" width="20.109375" bestFit="1" customWidth="1"/>
    <col min="16" max="16" width="31.6640625" bestFit="1" customWidth="1"/>
    <col min="17" max="17" width="24" bestFit="1" customWidth="1"/>
    <col min="18" max="18" width="50.33203125" bestFit="1" customWidth="1"/>
    <col min="19" max="19" width="19.5546875" bestFit="1" customWidth="1"/>
    <col min="20" max="20" width="22" bestFit="1" customWidth="1"/>
    <col min="21" max="21" width="30.6640625" bestFit="1" customWidth="1"/>
    <col min="22" max="22" width="31.5546875" bestFit="1" customWidth="1"/>
    <col min="23" max="24" width="49" bestFit="1" customWidth="1"/>
    <col min="25" max="25" width="45" bestFit="1" customWidth="1"/>
    <col min="26" max="26" width="32.6640625" bestFit="1" customWidth="1"/>
    <col min="27" max="27" width="18.6640625" bestFit="1" customWidth="1"/>
    <col min="28" max="28" width="14.33203125" bestFit="1" customWidth="1"/>
    <col min="29" max="29" width="19.6640625" bestFit="1" customWidth="1"/>
    <col min="30" max="30" width="30.88671875" bestFit="1" customWidth="1"/>
    <col min="31" max="31" width="48" bestFit="1" customWidth="1"/>
    <col min="32" max="32" width="44.44140625" bestFit="1" customWidth="1"/>
    <col min="33" max="33" width="21" bestFit="1" customWidth="1"/>
    <col min="34" max="34" width="21.109375" bestFit="1" customWidth="1"/>
    <col min="35" max="35" width="21.6640625" bestFit="1" customWidth="1"/>
    <col min="36" max="36" width="25" bestFit="1" customWidth="1"/>
    <col min="37" max="37" width="52.6640625" bestFit="1" customWidth="1"/>
    <col min="38" max="38" width="27.5546875" bestFit="1" customWidth="1"/>
    <col min="39" max="39" width="15.6640625" customWidth="1"/>
    <col min="40" max="40" width="20.33203125" bestFit="1" customWidth="1"/>
    <col min="41" max="41" width="11.5546875" bestFit="1" customWidth="1"/>
    <col min="42" max="43" width="13.44140625" bestFit="1" customWidth="1"/>
    <col min="44" max="44" width="44.109375" bestFit="1" customWidth="1"/>
    <col min="45" max="45" width="33.44140625" bestFit="1" customWidth="1"/>
    <col min="46" max="46" width="43.33203125" bestFit="1" customWidth="1"/>
    <col min="47" max="47" width="35.5546875" bestFit="1" customWidth="1"/>
    <col min="48" max="48" width="31.88671875" bestFit="1" customWidth="1"/>
    <col min="49" max="49" width="45.5546875" bestFit="1" customWidth="1"/>
    <col min="50" max="50" width="34.44140625" bestFit="1" customWidth="1"/>
    <col min="51" max="51" width="44.5546875" bestFit="1" customWidth="1"/>
    <col min="52" max="52" width="45.88671875" bestFit="1" customWidth="1"/>
    <col min="53" max="53" width="17.44140625" bestFit="1" customWidth="1"/>
    <col min="54" max="54" width="22" bestFit="1" customWidth="1"/>
    <col min="55" max="55" width="17.44140625" bestFit="1" customWidth="1"/>
    <col min="56" max="56" width="17.88671875" bestFit="1" customWidth="1"/>
    <col min="57" max="57" width="16.5546875" bestFit="1" customWidth="1"/>
    <col min="58" max="58" width="28.33203125" bestFit="1" customWidth="1"/>
    <col min="59" max="59" width="42.109375" bestFit="1" customWidth="1"/>
    <col min="60" max="60" width="30.5546875" bestFit="1" customWidth="1"/>
    <col min="61" max="61" width="14.33203125" bestFit="1" customWidth="1"/>
    <col min="62" max="62" width="51.109375" bestFit="1" customWidth="1"/>
    <col min="63" max="63" width="44.6640625" bestFit="1" customWidth="1"/>
    <col min="64" max="64" width="52.33203125" bestFit="1" customWidth="1"/>
    <col min="65" max="65" width="38.109375" bestFit="1" customWidth="1"/>
    <col min="66" max="66" width="44.6640625" bestFit="1" customWidth="1"/>
    <col min="67" max="67" width="48.6640625" bestFit="1" customWidth="1"/>
    <col min="68" max="68" width="52.33203125" bestFit="1" customWidth="1"/>
    <col min="69" max="69" width="26.6640625" bestFit="1" customWidth="1"/>
    <col min="70" max="70" width="32.44140625" bestFit="1" customWidth="1"/>
    <col min="71" max="71" width="48.88671875" bestFit="1" customWidth="1"/>
    <col min="72" max="72" width="43.44140625" bestFit="1" customWidth="1"/>
    <col min="73" max="73" width="34" bestFit="1" customWidth="1"/>
    <col min="74" max="74" width="48.5546875" bestFit="1" customWidth="1"/>
    <col min="75" max="75" width="32.44140625" bestFit="1" customWidth="1"/>
    <col min="76" max="77" width="12.44140625" bestFit="1" customWidth="1"/>
    <col min="78" max="78" width="19.88671875" bestFit="1" customWidth="1"/>
    <col min="79" max="79" width="42" bestFit="1" customWidth="1"/>
    <col min="80" max="80" width="47.6640625" bestFit="1" customWidth="1"/>
    <col min="81" max="81" width="41.33203125" bestFit="1" customWidth="1"/>
    <col min="82" max="82" width="33.44140625" bestFit="1" customWidth="1"/>
    <col min="83" max="83" width="29.88671875" bestFit="1" customWidth="1"/>
    <col min="84" max="84" width="12.33203125" bestFit="1" customWidth="1"/>
    <col min="85" max="85" width="22.6640625" bestFit="1" customWidth="1"/>
    <col min="86" max="86" width="23" bestFit="1" customWidth="1"/>
    <col min="87" max="87" width="27" bestFit="1" customWidth="1"/>
    <col min="88" max="88" width="46.88671875" bestFit="1" customWidth="1"/>
    <col min="89" max="89" width="12.33203125" bestFit="1" customWidth="1"/>
    <col min="90" max="90" width="12.5546875" bestFit="1" customWidth="1"/>
    <col min="91" max="91" width="48.109375" bestFit="1" customWidth="1"/>
    <col min="92" max="92" width="46.109375" bestFit="1" customWidth="1"/>
    <col min="93" max="93" width="36.88671875" bestFit="1" customWidth="1"/>
    <col min="94" max="94" width="14.88671875" customWidth="1"/>
    <col min="95" max="95" width="48.6640625" bestFit="1" customWidth="1"/>
    <col min="96" max="97" width="20.88671875" bestFit="1" customWidth="1"/>
    <col min="98" max="98" width="31.44140625" bestFit="1" customWidth="1"/>
    <col min="99" max="99" width="46" bestFit="1" customWidth="1"/>
    <col min="100" max="100" width="16.5546875" bestFit="1" customWidth="1"/>
    <col min="101" max="101" width="19" bestFit="1" customWidth="1"/>
    <col min="102" max="102" width="23.5546875" bestFit="1" customWidth="1"/>
    <col min="103" max="103" width="19" bestFit="1" customWidth="1"/>
    <col min="104" max="104" width="19.44140625" bestFit="1" customWidth="1"/>
    <col min="105" max="105" width="26.5546875" bestFit="1" customWidth="1"/>
    <col min="106" max="106" width="26.109375" bestFit="1" customWidth="1"/>
    <col min="107" max="107" width="51.109375" bestFit="1" customWidth="1"/>
    <col min="108" max="108" width="49" bestFit="1" customWidth="1"/>
    <col min="109" max="109" width="22.5546875" bestFit="1" customWidth="1"/>
    <col min="110" max="110" width="34.44140625" bestFit="1" customWidth="1"/>
    <col min="111" max="111" width="21.33203125" bestFit="1" customWidth="1"/>
    <col min="112" max="112" width="23.6640625" bestFit="1" customWidth="1"/>
    <col min="113" max="113" width="18" bestFit="1" customWidth="1"/>
    <col min="114" max="114" width="15.5546875" bestFit="1" customWidth="1"/>
    <col min="115" max="115" width="16.88671875" bestFit="1" customWidth="1"/>
    <col min="116" max="116" width="19" bestFit="1" customWidth="1"/>
    <col min="117" max="117" width="20.44140625" bestFit="1" customWidth="1"/>
  </cols>
  <sheetData>
    <row r="1" spans="1:117">
      <c r="A1" t="s">
        <v>320</v>
      </c>
      <c r="B1" s="21" t="s">
        <v>472</v>
      </c>
      <c r="C1" t="s">
        <v>321</v>
      </c>
      <c r="D1" t="s">
        <v>322</v>
      </c>
      <c r="E1" t="s">
        <v>323</v>
      </c>
      <c r="F1" t="s">
        <v>324</v>
      </c>
      <c r="G1" t="s">
        <v>325</v>
      </c>
      <c r="H1" s="1" t="s">
        <v>502</v>
      </c>
      <c r="I1" t="s">
        <v>326</v>
      </c>
      <c r="J1" t="s">
        <v>327</v>
      </c>
      <c r="K1" t="s">
        <v>328</v>
      </c>
      <c r="L1" t="s">
        <v>329</v>
      </c>
      <c r="M1" t="s">
        <v>330</v>
      </c>
      <c r="N1" t="s">
        <v>331</v>
      </c>
      <c r="O1" t="s">
        <v>332</v>
      </c>
      <c r="P1" t="s">
        <v>333</v>
      </c>
      <c r="Q1" t="s">
        <v>334</v>
      </c>
      <c r="R1" t="s">
        <v>335</v>
      </c>
      <c r="S1" t="s">
        <v>336</v>
      </c>
      <c r="T1" t="s">
        <v>337</v>
      </c>
      <c r="U1" t="s">
        <v>473</v>
      </c>
      <c r="V1" t="s">
        <v>338</v>
      </c>
      <c r="W1" t="s">
        <v>339</v>
      </c>
      <c r="X1" t="s">
        <v>340</v>
      </c>
      <c r="Y1" t="s">
        <v>341</v>
      </c>
      <c r="Z1" s="1" t="s">
        <v>503</v>
      </c>
      <c r="AA1" t="s">
        <v>342</v>
      </c>
      <c r="AB1" t="s">
        <v>343</v>
      </c>
      <c r="AC1" t="s">
        <v>344</v>
      </c>
      <c r="AD1" t="s">
        <v>345</v>
      </c>
      <c r="AE1" t="s">
        <v>346</v>
      </c>
      <c r="AF1" t="s">
        <v>347</v>
      </c>
      <c r="AG1" t="s">
        <v>348</v>
      </c>
      <c r="AH1" t="s">
        <v>349</v>
      </c>
      <c r="AI1" s="21" t="s">
        <v>474</v>
      </c>
      <c r="AJ1" t="s">
        <v>350</v>
      </c>
      <c r="AK1" t="s">
        <v>351</v>
      </c>
      <c r="AL1" t="s">
        <v>352</v>
      </c>
      <c r="AM1" s="21" t="s">
        <v>475</v>
      </c>
      <c r="AN1" t="s">
        <v>353</v>
      </c>
      <c r="AO1" t="s">
        <v>354</v>
      </c>
      <c r="AP1" t="s">
        <v>355</v>
      </c>
      <c r="AQ1" t="s">
        <v>356</v>
      </c>
      <c r="AR1" t="s">
        <v>357</v>
      </c>
      <c r="AS1" t="s">
        <v>358</v>
      </c>
      <c r="AT1" t="s">
        <v>359</v>
      </c>
      <c r="AU1" t="s">
        <v>360</v>
      </c>
      <c r="AV1" t="s">
        <v>361</v>
      </c>
      <c r="AW1" t="s">
        <v>362</v>
      </c>
      <c r="AX1" t="s">
        <v>363</v>
      </c>
      <c r="AY1" t="s">
        <v>364</v>
      </c>
      <c r="AZ1" t="s">
        <v>365</v>
      </c>
      <c r="BA1" s="21" t="s">
        <v>476</v>
      </c>
      <c r="BB1" s="21" t="s">
        <v>477</v>
      </c>
      <c r="BC1" s="21" t="s">
        <v>478</v>
      </c>
      <c r="BD1" t="s">
        <v>366</v>
      </c>
      <c r="BE1" t="s">
        <v>367</v>
      </c>
      <c r="BF1" s="21" t="s">
        <v>479</v>
      </c>
      <c r="BG1" s="13" t="s">
        <v>368</v>
      </c>
      <c r="BH1" s="13" t="s">
        <v>369</v>
      </c>
      <c r="BI1" s="21" t="s">
        <v>480</v>
      </c>
      <c r="BJ1" t="s">
        <v>370</v>
      </c>
      <c r="BK1" t="s">
        <v>371</v>
      </c>
      <c r="BL1" t="s">
        <v>372</v>
      </c>
      <c r="BM1" s="21" t="s">
        <v>481</v>
      </c>
      <c r="BN1" t="s">
        <v>373</v>
      </c>
      <c r="BO1" s="22" t="s">
        <v>374</v>
      </c>
      <c r="BP1" t="s">
        <v>375</v>
      </c>
      <c r="BQ1" t="s">
        <v>376</v>
      </c>
      <c r="BR1" t="s">
        <v>377</v>
      </c>
      <c r="BS1" t="s">
        <v>378</v>
      </c>
      <c r="BT1" t="s">
        <v>379</v>
      </c>
      <c r="BU1" t="s">
        <v>380</v>
      </c>
      <c r="BV1" t="s">
        <v>381</v>
      </c>
      <c r="BW1" t="s">
        <v>382</v>
      </c>
      <c r="BX1" t="s">
        <v>383</v>
      </c>
      <c r="BY1" t="s">
        <v>384</v>
      </c>
      <c r="BZ1" t="s">
        <v>385</v>
      </c>
      <c r="CA1" t="s">
        <v>386</v>
      </c>
      <c r="CB1" t="s">
        <v>387</v>
      </c>
      <c r="CC1" t="s">
        <v>388</v>
      </c>
      <c r="CD1" t="s">
        <v>389</v>
      </c>
      <c r="CE1" t="s">
        <v>390</v>
      </c>
      <c r="CF1" t="s">
        <v>391</v>
      </c>
      <c r="CG1" t="s">
        <v>392</v>
      </c>
      <c r="CH1" t="s">
        <v>393</v>
      </c>
      <c r="CI1" t="s">
        <v>394</v>
      </c>
      <c r="CJ1" t="s">
        <v>395</v>
      </c>
      <c r="CK1" t="s">
        <v>396</v>
      </c>
      <c r="CL1" t="s">
        <v>397</v>
      </c>
      <c r="CM1" t="s">
        <v>398</v>
      </c>
      <c r="CN1" t="s">
        <v>399</v>
      </c>
      <c r="CO1" t="s">
        <v>400</v>
      </c>
      <c r="CP1" t="s">
        <v>21</v>
      </c>
      <c r="CQ1" t="s">
        <v>401</v>
      </c>
      <c r="CR1" t="s">
        <v>402</v>
      </c>
      <c r="CS1" t="s">
        <v>403</v>
      </c>
      <c r="CT1" t="s">
        <v>404</v>
      </c>
      <c r="CU1" t="s">
        <v>405</v>
      </c>
      <c r="CV1" s="21" t="s">
        <v>406</v>
      </c>
      <c r="CW1" s="21" t="s">
        <v>482</v>
      </c>
      <c r="CX1" s="21" t="s">
        <v>483</v>
      </c>
      <c r="CY1" s="21" t="s">
        <v>484</v>
      </c>
      <c r="CZ1" s="21" t="s">
        <v>485</v>
      </c>
      <c r="DA1" t="s">
        <v>407</v>
      </c>
      <c r="DB1" t="s">
        <v>408</v>
      </c>
      <c r="DC1" t="s">
        <v>409</v>
      </c>
      <c r="DD1" t="s">
        <v>410</v>
      </c>
      <c r="DE1" t="s">
        <v>411</v>
      </c>
      <c r="DF1" t="s">
        <v>412</v>
      </c>
      <c r="DG1" s="22" t="s">
        <v>413</v>
      </c>
      <c r="DH1" t="s">
        <v>486</v>
      </c>
      <c r="DI1" t="s">
        <v>414</v>
      </c>
      <c r="DJ1" s="10" t="s">
        <v>415</v>
      </c>
      <c r="DK1" s="10" t="s">
        <v>416</v>
      </c>
      <c r="DL1" s="10" t="s">
        <v>417</v>
      </c>
      <c r="DM1" s="10" t="s">
        <v>418</v>
      </c>
    </row>
    <row r="2" spans="1:117">
      <c r="A2" s="11">
        <f>'4-Balance Sheet'!H11</f>
        <v>0</v>
      </c>
      <c r="B2" s="11">
        <f>'4-Balance Sheet'!H12</f>
        <v>0</v>
      </c>
      <c r="C2" s="11">
        <f>'4-Balance Sheet'!H13</f>
        <v>0</v>
      </c>
      <c r="D2" s="11">
        <f>'4-Balance Sheet'!H14</f>
        <v>0</v>
      </c>
      <c r="E2" s="11">
        <f>'4-Balance Sheet'!H18</f>
        <v>0</v>
      </c>
      <c r="F2" s="11">
        <f>'4-Balance Sheet'!H19</f>
        <v>0</v>
      </c>
      <c r="G2" s="11">
        <f>'4-Balance Sheet'!H20</f>
        <v>0</v>
      </c>
      <c r="H2" s="11">
        <f>'4-Balance Sheet'!H21</f>
        <v>0</v>
      </c>
      <c r="I2" s="11">
        <f>'4-Balance Sheet'!H22</f>
        <v>0</v>
      </c>
      <c r="J2" s="11">
        <f>'4-Balance Sheet'!H27</f>
        <v>0</v>
      </c>
      <c r="K2" s="11">
        <f>'4-Balance Sheet'!H28</f>
        <v>0</v>
      </c>
      <c r="L2" s="11">
        <f>'4-Balance Sheet'!H29</f>
        <v>0</v>
      </c>
      <c r="M2" s="11">
        <f>'4-Balance Sheet'!H30</f>
        <v>0</v>
      </c>
      <c r="N2" s="11">
        <f>'4-Balance Sheet'!H35</f>
        <v>0</v>
      </c>
      <c r="O2" s="11">
        <f>'4-Balance Sheet'!H36</f>
        <v>0</v>
      </c>
      <c r="P2" s="11">
        <f>'4-Balance Sheet'!H37</f>
        <v>0</v>
      </c>
      <c r="Q2" s="11">
        <f>'4-Balance Sheet'!H38</f>
        <v>0</v>
      </c>
      <c r="R2" s="11">
        <f>'4-Balance Sheet'!H39</f>
        <v>0</v>
      </c>
      <c r="S2" s="11">
        <f>'4-Balance Sheet'!H40</f>
        <v>0</v>
      </c>
      <c r="T2" s="11">
        <f>'4-Balance Sheet'!H41</f>
        <v>0</v>
      </c>
      <c r="U2" s="11">
        <f>'4-Balance Sheet'!H42</f>
        <v>0</v>
      </c>
      <c r="V2" s="11">
        <f>'4-Balance Sheet'!H43</f>
        <v>0</v>
      </c>
      <c r="W2" s="11">
        <f>'4-Balance Sheet'!H44</f>
        <v>0</v>
      </c>
      <c r="X2" s="11">
        <f>'4-Balance Sheet'!H54</f>
        <v>0</v>
      </c>
      <c r="Y2" s="11">
        <f>'4-Balance Sheet'!H55</f>
        <v>0</v>
      </c>
      <c r="Z2" s="11">
        <f>'4-Balance Sheet'!H57</f>
        <v>0</v>
      </c>
      <c r="AA2" s="11">
        <f>'4-Balance Sheet'!H58</f>
        <v>0</v>
      </c>
      <c r="AB2" s="11">
        <f>'4-Balance Sheet'!H59</f>
        <v>0</v>
      </c>
      <c r="AC2" s="11">
        <f>'4-Balance Sheet'!H60</f>
        <v>0</v>
      </c>
      <c r="AD2" s="11">
        <f>'4-Balance Sheet'!H61</f>
        <v>0</v>
      </c>
      <c r="AE2" s="11">
        <f>'4-Balance Sheet'!H66</f>
        <v>0</v>
      </c>
      <c r="AF2" s="11">
        <f>'4-Balance Sheet'!H67</f>
        <v>0</v>
      </c>
      <c r="AG2" s="11">
        <f>'4-Balance Sheet'!H68</f>
        <v>0</v>
      </c>
      <c r="AH2" s="11">
        <f>'4-Balance Sheet'!H73</f>
        <v>0</v>
      </c>
      <c r="AI2" s="11">
        <f>'4-Balance Sheet'!H74</f>
        <v>0</v>
      </c>
      <c r="AJ2" s="11">
        <f>'5-REVENUES'!J7</f>
        <v>0</v>
      </c>
      <c r="AK2" s="11">
        <f>'5-REVENUES'!J8</f>
        <v>0</v>
      </c>
      <c r="AL2" s="11">
        <f>'5-REVENUES'!J9</f>
        <v>0</v>
      </c>
      <c r="AM2" s="11">
        <f>'5-REVENUES'!J10</f>
        <v>0</v>
      </c>
      <c r="AN2" s="11">
        <f>'5-REVENUES'!J11</f>
        <v>0</v>
      </c>
      <c r="AO2" s="11">
        <f>'5-REVENUES'!J12</f>
        <v>0</v>
      </c>
      <c r="AP2" s="11">
        <f>'5-REVENUES'!J13</f>
        <v>0</v>
      </c>
      <c r="AQ2" s="11">
        <f>'5-REVENUES'!J14</f>
        <v>0</v>
      </c>
      <c r="AR2" s="11">
        <f>'5-REVENUES'!J16</f>
        <v>0</v>
      </c>
      <c r="AS2" s="11">
        <f>'5-REVENUES'!J17</f>
        <v>0</v>
      </c>
      <c r="AT2" s="11">
        <f>'5-REVENUES'!J18</f>
        <v>0</v>
      </c>
      <c r="AU2" s="11">
        <f>'5-REVENUES'!J19</f>
        <v>0</v>
      </c>
      <c r="AV2" s="11">
        <f>'5-REVENUES'!J20</f>
        <v>0</v>
      </c>
      <c r="AW2" s="11">
        <f>'5-REVENUES'!J21</f>
        <v>0</v>
      </c>
      <c r="AX2" s="11">
        <f>'5-REVENUES'!J25</f>
        <v>0</v>
      </c>
      <c r="AY2" s="11">
        <f>'5-REVENUES'!J26</f>
        <v>0</v>
      </c>
      <c r="AZ2" s="11">
        <f>'5-REVENUES'!J27</f>
        <v>0</v>
      </c>
      <c r="BA2" s="11">
        <f>'5-REVENUES'!J31</f>
        <v>0</v>
      </c>
      <c r="BB2" s="11">
        <f>'5-REVENUES'!J32</f>
        <v>0</v>
      </c>
      <c r="BC2" s="11">
        <f>'5-REVENUES'!J33</f>
        <v>0</v>
      </c>
      <c r="BD2" s="11">
        <f>'5-REVENUES'!J34</f>
        <v>0</v>
      </c>
      <c r="BE2" s="11">
        <f>'5-REVENUES'!J38</f>
        <v>0</v>
      </c>
      <c r="BF2" s="11">
        <f>'5-REVENUES'!J39</f>
        <v>0</v>
      </c>
      <c r="BG2" s="14">
        <v>0</v>
      </c>
      <c r="BH2" s="14">
        <v>0</v>
      </c>
      <c r="BI2" s="11">
        <f>'5-REVENUES'!J43</f>
        <v>0</v>
      </c>
      <c r="BJ2" s="11">
        <f>'5-REVENUES'!J44</f>
        <v>0</v>
      </c>
      <c r="BK2" s="11">
        <f>'5-REVENUES'!J45</f>
        <v>0</v>
      </c>
      <c r="BL2" s="11">
        <f>'5-REVENUES'!J46</f>
        <v>0</v>
      </c>
      <c r="BM2" s="11">
        <f>'5-REVENUES'!J48</f>
        <v>0</v>
      </c>
      <c r="BN2" s="11">
        <f>'5-REVENUES'!J49</f>
        <v>0</v>
      </c>
      <c r="BO2" s="23">
        <v>0</v>
      </c>
      <c r="BP2" s="11">
        <f>'5-REVENUES'!J51</f>
        <v>0</v>
      </c>
      <c r="BQ2" s="11">
        <f>'5-REVENUES'!J53</f>
        <v>0</v>
      </c>
      <c r="BR2" s="11">
        <f>'6-EXPENSES'!I7</f>
        <v>0</v>
      </c>
      <c r="BS2" s="11">
        <f>'6-EXPENSES'!I8</f>
        <v>0</v>
      </c>
      <c r="BT2" s="11">
        <f>'6-EXPENSES'!I10</f>
        <v>0</v>
      </c>
      <c r="BU2" s="11">
        <f>'6-EXPENSES'!I11</f>
        <v>0</v>
      </c>
      <c r="BV2" s="11">
        <f>'6-EXPENSES'!I12</f>
        <v>0</v>
      </c>
      <c r="BW2" s="11">
        <f>'6-EXPENSES'!I13</f>
        <v>0</v>
      </c>
      <c r="BX2" s="11">
        <f>'6-EXPENSES'!I14</f>
        <v>0</v>
      </c>
      <c r="BY2" s="11">
        <f>'6-EXPENSES'!I15</f>
        <v>0</v>
      </c>
      <c r="BZ2" s="11">
        <f>'6-EXPENSES'!I19</f>
        <v>0</v>
      </c>
      <c r="CA2" s="11">
        <f>'6-EXPENSES'!I20</f>
        <v>0</v>
      </c>
      <c r="CB2" s="11">
        <f>'6-EXPENSES'!I21</f>
        <v>0</v>
      </c>
      <c r="CC2" s="11">
        <f>'6-EXPENSES'!I22</f>
        <v>0</v>
      </c>
      <c r="CD2" s="11">
        <f>'6-EXPENSES'!I23</f>
        <v>0</v>
      </c>
      <c r="CE2" s="11">
        <f>'6-EXPENSES'!I24</f>
        <v>0</v>
      </c>
      <c r="CF2" s="11">
        <f>'6-EXPENSES'!I25</f>
        <v>0</v>
      </c>
      <c r="CG2" s="11">
        <f>'6-EXPENSES'!I29</f>
        <v>0</v>
      </c>
      <c r="CH2" s="11">
        <f>'6-EXPENSES'!I30</f>
        <v>0</v>
      </c>
      <c r="CI2" s="11">
        <f>'6-EXPENSES'!I32</f>
        <v>0</v>
      </c>
      <c r="CJ2" s="11">
        <f>'6-EXPENSES'!I37</f>
        <v>0</v>
      </c>
      <c r="CK2" s="11">
        <f>'6-EXPENSES'!I38</f>
        <v>0</v>
      </c>
      <c r="CL2" s="11">
        <f>'6-EXPENSES'!I39</f>
        <v>0</v>
      </c>
      <c r="CM2" s="11">
        <f>'6-EXPENSES'!I41</f>
        <v>0</v>
      </c>
      <c r="CN2" s="11">
        <f>'6-EXPENSES'!I42</f>
        <v>0</v>
      </c>
      <c r="CO2" s="11">
        <f>'6-EXPENSES'!I43</f>
        <v>0</v>
      </c>
      <c r="CP2" s="11">
        <f>'6-EXPENSES'!I44</f>
        <v>0</v>
      </c>
      <c r="CQ2" s="11">
        <f>'6-EXPENSES'!I48</f>
        <v>0</v>
      </c>
      <c r="CR2" s="11">
        <f>'6-EXPENSES'!I49</f>
        <v>0</v>
      </c>
      <c r="CS2" s="11">
        <f>'6-EXPENSES'!I50</f>
        <v>0</v>
      </c>
      <c r="CT2" s="11">
        <f>'6-EXPENSES'!I51</f>
        <v>0</v>
      </c>
      <c r="CU2" s="11">
        <f>'6-EXPENSES'!I52</f>
        <v>0</v>
      </c>
      <c r="CV2" s="11">
        <f>'6-EXPENSES'!I53</f>
        <v>0</v>
      </c>
      <c r="CW2" s="11">
        <f>'6-EXPENSES'!I57</f>
        <v>0</v>
      </c>
      <c r="CX2" s="11">
        <f>'6-EXPENSES'!I58</f>
        <v>0</v>
      </c>
      <c r="CY2" s="11">
        <f>'6-EXPENSES'!I59</f>
        <v>0</v>
      </c>
      <c r="CZ2" s="11">
        <f>'6-EXPENSES'!I60</f>
        <v>0</v>
      </c>
      <c r="DA2" s="11">
        <f>'6-EXPENSES'!I64</f>
        <v>0</v>
      </c>
      <c r="DB2" s="11">
        <f>'6-EXPENSES'!I65</f>
        <v>0</v>
      </c>
      <c r="DC2" s="11">
        <f>'6-EXPENSES'!I69</f>
        <v>0</v>
      </c>
      <c r="DD2" s="11">
        <f>'6-EXPENSES'!I72</f>
        <v>0</v>
      </c>
      <c r="DE2" s="11">
        <f>'6-EXPENSES'!I73</f>
        <v>0</v>
      </c>
      <c r="DF2" s="11">
        <f>'6-EXPENSES'!I74</f>
        <v>0</v>
      </c>
      <c r="DG2" s="23">
        <v>0</v>
      </c>
      <c r="DH2" s="11">
        <f>'6-EXPENSES'!I78</f>
        <v>0</v>
      </c>
      <c r="DI2" s="11">
        <f>'6-EXPENSES'!I79</f>
        <v>0</v>
      </c>
      <c r="DJ2" s="12">
        <f>SUM(A2:W2)</f>
        <v>0</v>
      </c>
      <c r="DK2" s="12">
        <f>SUM(X2:AG2)</f>
        <v>0</v>
      </c>
      <c r="DL2" s="12">
        <f>SUM(AJ2:BQ2)</f>
        <v>0</v>
      </c>
      <c r="DM2" s="12">
        <f>SUM(BR2:DI2)</f>
        <v>0</v>
      </c>
    </row>
  </sheetData>
  <sheetProtection password="84C7" sheet="1"/>
  <dataValidations count="91">
    <dataValidation type="decimal" allowBlank="1" showInputMessage="1" showErrorMessage="1" errorTitle="Value beyond range" error="Caisse et banque must be a number from -922337203685477 through 922337203685477." promptTitle="Decimal number" prompt="Minimum Value: -922337203685477._x000d__x000a_Maximum Value: 922337203685477._x000d__x000a_  " sqref="A2:B2" xr:uid="{00000000-0002-0000-0C00-000000000000}">
      <formula1>-922337203685477</formula1>
      <formula2>922337203685477</formula2>
    </dataValidation>
    <dataValidation type="decimal" allowBlank="1" showInputMessage="1" showErrorMessage="1" errorTitle="Value beyond range" error="Compte de messes must be a number from -922337203685477 through 922337203685477." promptTitle="Decimal number" prompt="Minimum Value: -922337203685477._x000d__x000a_Maximum Value: 922337203685477._x000d__x000a_  " sqref="C2" xr:uid="{00000000-0002-0000-0C00-000001000000}">
      <formula1>-922337203685477</formula1>
      <formula2>922337203685477</formula2>
    </dataValidation>
    <dataValidation type="decimal" allowBlank="1" showInputMessage="1" showErrorMessage="1" errorTitle="Value beyond range" error="Autres comptes de banques must be a number from -922337203685477 through 922337203685477." promptTitle="Decimal number" prompt="Minimum Value: -922337203685477._x000d__x000a_Maximum Value: 922337203685477._x000d__x000a_  " sqref="D2" xr:uid="{00000000-0002-0000-0C00-000002000000}">
      <formula1>-922337203685477</formula1>
      <formula2>922337203685477</formula2>
    </dataValidation>
    <dataValidation type="decimal" allowBlank="1" showInputMessage="1" showErrorMessage="1" errorTitle="Value beyond range" error="Comptes à recevoir must be a number from -922337203685477 through 922337203685477." promptTitle="Decimal number" prompt="Minimum Value: -922337203685477._x000d__x000a_Maximum Value: 922337203685477._x000d__x000a_  " sqref="E2" xr:uid="{00000000-0002-0000-0C00-000003000000}">
      <formula1>-922337203685477</formula1>
      <formula2>922337203685477</formula2>
    </dataValidation>
    <dataValidation type="decimal" allowBlank="1" showInputMessage="1" showErrorMessage="1" errorTitle="Value beyond range" error="TPS à recevoir must be a number from -922337203685477 through 922337203685477." promptTitle="Decimal number" prompt="Minimum Value: -922337203685477._x000d__x000a_Maximum Value: 922337203685477._x000d__x000a_  " sqref="F2" xr:uid="{00000000-0002-0000-0C00-000004000000}">
      <formula1>-922337203685477</formula1>
      <formula2>922337203685477</formula2>
    </dataValidation>
    <dataValidation type="decimal" allowBlank="1" showInputMessage="1" showErrorMessage="1" errorTitle="Value beyond range" error="TVQ à recevoir must be a number from -922337203685477 through 922337203685477." promptTitle="Decimal number" prompt="Minimum Value: -922337203685477._x000d__x000a_Maximum Value: 922337203685477._x000d__x000a_  " sqref="G2:I2" xr:uid="{00000000-0002-0000-0C00-000005000000}">
      <formula1>-922337203685477</formula1>
      <formula2>922337203685477</formula2>
    </dataValidation>
    <dataValidation type="decimal" allowBlank="1" showInputMessage="1" showErrorMessage="1" errorTitle="Value beyond range" error="Obligations must be a number from -922337203685477 through 922337203685477." promptTitle="Decimal number" prompt="Minimum Value: -922337203685477._x000d__x000a_Maximum Value: 922337203685477._x000d__x000a_  " sqref="J2" xr:uid="{00000000-0002-0000-0C00-000006000000}">
      <formula1>-922337203685477</formula1>
      <formula2>922337203685477</formula2>
    </dataValidation>
    <dataValidation type="decimal" allowBlank="1" showInputMessage="1" showErrorMessage="1" errorTitle="Value beyond range" error="Certificats de dépôts must be a number from -922337203685477 through 922337203685477." promptTitle="Decimal number" prompt="Minimum Value: -922337203685477._x000d__x000a_Maximum Value: 922337203685477._x000d__x000a_  " sqref="K2:L2" xr:uid="{00000000-0002-0000-0C00-000007000000}">
      <formula1>-922337203685477</formula1>
      <formula2>922337203685477</formula2>
    </dataValidation>
    <dataValidation type="decimal" allowBlank="1" showInputMessage="1" showErrorMessage="1" errorTitle="Value beyond range" error="Autres (si requis) must be a number from -922337203685477 through 922337203685477." promptTitle="Decimal number" prompt="Minimum Value: -922337203685477._x000d__x000a_Maximum Value: 922337203685477._x000d__x000a_  " sqref="M2" xr:uid="{00000000-0002-0000-0C00-000008000000}">
      <formula1>-922337203685477</formula1>
      <formula2>922337203685477</formula2>
    </dataValidation>
    <dataValidation type="decimal" allowBlank="1" showInputMessage="1" showErrorMessage="1" errorTitle="Value beyond range" error="Terrain must be a number from -922337203685477 through 922337203685477." promptTitle="Decimal number" prompt="Minimum Value: -922337203685477._x000d__x000a_Maximum Value: 922337203685477._x000d__x000a_  " sqref="N2" xr:uid="{00000000-0002-0000-0C00-000009000000}">
      <formula1>-922337203685477</formula1>
      <formula2>922337203685477</formula2>
    </dataValidation>
    <dataValidation type="decimal" allowBlank="1" showInputMessage="1" showErrorMessage="1" errorTitle="Value beyond range" error="Bâtiments :  Église must be a number from -922337203685477 through 922337203685477." promptTitle="Decimal number" prompt="Minimum Value: -922337203685477._x000d__x000a_Maximum Value: 922337203685477._x000d__x000a_  " sqref="O2" xr:uid="{00000000-0002-0000-0C00-00000A000000}">
      <formula1>-922337203685477</formula1>
      <formula2>922337203685477</formula2>
    </dataValidation>
    <dataValidation type="decimal" allowBlank="1" showInputMessage="1" showErrorMessage="1" errorTitle="Value beyond range" error="Bâtiment : Presbytère et autres must be a number from -922337203685477 through 922337203685477." promptTitle="Decimal number" prompt="Minimum Value: -922337203685477._x000d__x000a_Maximum Value: 922337203685477._x000d__x000a_  " sqref="P2" xr:uid="{00000000-0002-0000-0C00-00000B000000}">
      <formula1>-922337203685477</formula1>
      <formula2>922337203685477</formula2>
    </dataValidation>
    <dataValidation type="decimal" allowBlank="1" showInputMessage="1" showErrorMessage="1" errorTitle="Value beyond range" error="Ameublement :  Église must be a number from -922337203685477 through 922337203685477." promptTitle="Decimal number" prompt="Minimum Value: -922337203685477._x000d__x000a_Maximum Value: 922337203685477._x000d__x000a_  " sqref="Q2" xr:uid="{00000000-0002-0000-0C00-00000C000000}">
      <formula1>-922337203685477</formula1>
      <formula2>922337203685477</formula2>
    </dataValidation>
    <dataValidation type="decimal" allowBlank="1" showInputMessage="1" showErrorMessage="1" errorTitle="Value beyond range" error="Ammeublement :  Presbytère  et autres immeubles must be a number from -922337203685477 through 922337203685477." promptTitle="Decimal number" prompt="Minimum Value: -922337203685477._x000d__x000a_Maximum Value: 922337203685477._x000d__x000a_  " sqref="R2" xr:uid="{00000000-0002-0000-0C00-00000D000000}">
      <formula1>-922337203685477</formula1>
      <formula2>922337203685477</formula2>
    </dataValidation>
    <dataValidation type="decimal" allowBlank="1" showInputMessage="1" showErrorMessage="1" errorTitle="Value beyond range" error="Orgues et cloches must be a number from -922337203685477 through 922337203685477." promptTitle="Decimal number" prompt="Minimum Value: -922337203685477._x000d__x000a_Maximum Value: 922337203685477._x000d__x000a_  " sqref="S2" xr:uid="{00000000-0002-0000-0C00-00000E000000}">
      <formula1>-922337203685477</formula1>
      <formula2>922337203685477</formula2>
    </dataValidation>
    <dataValidation type="decimal" allowBlank="1" showInputMessage="1" showErrorMessage="1" errorTitle="Value beyond range" error="Outillage d'entretien must be a number from -922337203685477 through 922337203685477." promptTitle="Decimal number" prompt="Minimum Value: -922337203685477._x000d__x000a_Maximum Value: 922337203685477._x000d__x000a_  " sqref="T2:U2" xr:uid="{00000000-0002-0000-0C00-00000F000000}">
      <formula1>-922337203685477</formula1>
      <formula2>922337203685477</formula2>
    </dataValidation>
    <dataValidation type="decimal" allowBlank="1" showInputMessage="1" showErrorMessage="1" errorTitle="Value beyond range" error="Autres must be a number from -922337203685477 through 922337203685477." promptTitle="Decimal number" prompt="Minimum Value: -922337203685477._x000d__x000a_Maximum Value: 922337203685477._x000d__x000a_  " sqref="V2" xr:uid="{00000000-0002-0000-0C00-000010000000}">
      <formula1>-922337203685477</formula1>
      <formula2>922337203685477</formula2>
    </dataValidation>
    <dataValidation type="decimal" allowBlank="1" showInputMessage="1" showErrorMessage="1" errorTitle="Value beyond range" error="moins : Amortissement cumulé must be a number from -922337203685477 through 922337203685477." promptTitle="Decimal number" prompt="Minimum Value: -922337203685477._x000d__x000a_Maximum Value: 922337203685477._x000d__x000a_  " sqref="W2 AB2:AG2" xr:uid="{00000000-0002-0000-0C00-000011000000}">
      <formula1>-922337203685477</formula1>
      <formula2>922337203685477</formula2>
    </dataValidation>
    <dataValidation type="decimal" allowBlank="1" showInputMessage="1" showErrorMessage="1" errorTitle="Value beyond range" error="Emprunt d'une institution financière (incluant mar must be a number from -922337203685477 through 922337203685477." promptTitle="Decimal number" prompt="Minimum Value: -922337203685477._x000d__x000a_Maximum Value: 922337203685477._x000d__x000a_  " sqref="X2" xr:uid="{00000000-0002-0000-0C00-000012000000}">
      <formula1>-922337203685477</formula1>
      <formula2>922337203685477</formula2>
    </dataValidation>
    <dataValidation type="decimal" allowBlank="1" showInputMessage="1" showErrorMessage="1" errorTitle="Value beyond range" error="Emprunts du Fonds d'entraide... - court terme must be a number from -922337203685477 through 922337203685477." promptTitle="Decimal number" prompt="Minimum Value: -922337203685477._x000d__x000a_Maximum Value: 922337203685477._x000d__x000a_  " sqref="Y2:Z2" xr:uid="{00000000-0002-0000-0C00-000013000000}">
      <formula1>-922337203685477</formula1>
      <formula2>922337203685477</formula2>
    </dataValidation>
    <dataValidation type="decimal" allowBlank="1" showInputMessage="1" showErrorMessage="1" errorTitle="Value beyond range" error="Comptes à payer must be a number from -922337203685477 through 922337203685477." promptTitle="Decimal number" prompt="Minimum Value: -922337203685477._x000d__x000a_Maximum Value: 922337203685477._x000d__x000a_  " sqref="AA2" xr:uid="{00000000-0002-0000-0C00-000014000000}">
      <formula1>-922337203685477</formula1>
      <formula2>922337203685477</formula2>
    </dataValidation>
    <dataValidation type="decimal" allowBlank="1" showInputMessage="1" showErrorMessage="1" errorTitle="Value beyond range" error="Balance 1er janvier must be a number from -922337203685477 through 922337203685477." promptTitle="Decimal number" prompt="Minimum Value: -922337203685477._x000d__x000a_Maximum Value: 922337203685477._x000d__x000a_  " sqref="AH2:AI2" xr:uid="{00000000-0002-0000-0C00-000015000000}">
      <formula1>-922337203685477</formula1>
      <formula2>922337203685477</formula2>
    </dataValidation>
    <dataValidation type="decimal" allowBlank="1" showInputMessage="1" showErrorMessage="1" errorTitle="Value beyond range" error="Quêtes pour la paroisse must be a number from -922337203685477 through 922337203685477." promptTitle="Decimal number" prompt="Minimum Value: -922337203685477._x000d__x000a_Maximum Value: 922337203685477._x000d__x000a_  " sqref="AJ2" xr:uid="{00000000-0002-0000-0C00-000016000000}">
      <formula1>-922337203685477</formula1>
      <formula2>922337203685477</formula2>
    </dataValidation>
    <dataValidation type="decimal" allowBlank="1" showInputMessage="1" showErrorMessage="1" errorTitle="Value beyond range" error="Quêtes commandées par le diocèse pour d'autres org must be a number from -922337203685477 through 922337203685477." promptTitle="Decimal number" prompt="Minimum Value: -922337203685477._x000d__x000a_Maximum Value: 922337203685477._x000d__x000a_  " sqref="AK2" xr:uid="{00000000-0002-0000-0C00-000017000000}">
      <formula1>-922337203685477</formula1>
      <formula2>922337203685477</formula2>
    </dataValidation>
    <dataValidation type="decimal" allowBlank="1" showInputMessage="1" showErrorMessage="1" errorTitle="Value beyond range" error="Dîme et Offrande annuelle must be a number from -922337203685477 through 922337203685477." promptTitle="Decimal number" prompt="Minimum Value: -922337203685477._x000d__x000a_Maximum Value: 922337203685477._x000d__x000a_  " sqref="AL2" xr:uid="{00000000-0002-0000-0C00-000018000000}">
      <formula1>-922337203685477</formula1>
      <formula2>922337203685477</formula2>
    </dataValidation>
    <dataValidation type="decimal" allowBlank="1" showInputMessage="1" showErrorMessage="1" errorTitle="Value beyond range" error="Dons - Souscriptions must be a number from -922337203685477 through 922337203685477." promptTitle="Decimal number" prompt="Minimum Value: -922337203685477._x000d__x000a_Maximum Value: 922337203685477._x000d__x000a_  " sqref="AM2" xr:uid="{00000000-0002-0000-0C00-000019000000}">
      <formula1>-922337203685477</formula1>
      <formula2>922337203685477</formula2>
    </dataValidation>
    <dataValidation type="decimal" allowBlank="1" showInputMessage="1" showErrorMessage="1" errorTitle="Value beyond range" error="Messes annoncées must be a number from -922337203685477 through 922337203685477." promptTitle="Decimal number" prompt="Minimum Value: -922337203685477._x000d__x000a_Maximum Value: 922337203685477._x000d__x000a_  " sqref="AN2" xr:uid="{00000000-0002-0000-0C00-00001A000000}">
      <formula1>-922337203685477</formula1>
      <formula2>922337203685477</formula2>
    </dataValidation>
    <dataValidation type="decimal" allowBlank="1" showInputMessage="1" showErrorMessage="1" errorTitle="Value beyond range" error="Mariages must be a number from -922337203685477 through 922337203685477." promptTitle="Decimal number" prompt="Minimum Value: -922337203685477._x000d__x000a_Maximum Value: 922337203685477._x000d__x000a_  " sqref="AO2" xr:uid="{00000000-0002-0000-0C00-00001B000000}">
      <formula1>-922337203685477</formula1>
      <formula2>922337203685477</formula2>
    </dataValidation>
    <dataValidation type="decimal" allowBlank="1" showInputMessage="1" showErrorMessage="1" errorTitle="Value beyond range" error="Funérailles must be a number from -922337203685477 through 922337203685477." promptTitle="Decimal number" prompt="Minimum Value: -922337203685477._x000d__x000a_Maximum Value: 922337203685477._x000d__x000a_  " sqref="AP2" xr:uid="{00000000-0002-0000-0C00-00001C000000}">
      <formula1>-922337203685477</formula1>
      <formula2>922337203685477</formula2>
    </dataValidation>
    <dataValidation type="decimal" allowBlank="1" showInputMessage="1" showErrorMessage="1" errorTitle="Value beyond range" error="Luminaires must be a number from -922337203685477 through 922337203685477." promptTitle="Decimal number" prompt="Minimum Value: -922337203685477._x000d__x000a_Maximum Value: 922337203685477._x000d__x000a_  " sqref="AQ2" xr:uid="{00000000-0002-0000-0C00-00001D000000}">
      <formula1>-922337203685477</formula1>
      <formula2>922337203685477</formula2>
    </dataValidation>
    <dataValidation type="decimal" allowBlank="1" showInputMessage="1" showErrorMessage="1" errorTitle="Value beyond range" error="Contributions Éducation à la foi des 0-12 ans must be a number from -922337203685477 through 922337203685477." promptTitle="Decimal number" prompt="Minimum Value: -922337203685477._x000d__x000a_Maximum Value: 922337203685477._x000d__x000a_  " sqref="AR2" xr:uid="{00000000-0002-0000-0C00-00001E000000}">
      <formula1>-922337203685477</formula1>
      <formula2>922337203685477</formula2>
    </dataValidation>
    <dataValidation type="decimal" allowBlank="1" showInputMessage="1" showErrorMessage="1" errorTitle="Value beyond range" error="Contributions Pastorale jeunesse must be a number from -922337203685477 through 922337203685477." promptTitle="Decimal number" prompt="Minimum Value: -922337203685477._x000d__x000a_Maximum Value: 922337203685477._x000d__x000a_  " sqref="AS2" xr:uid="{00000000-0002-0000-0C00-00001F000000}">
      <formula1>-922337203685477</formula1>
      <formula2>922337203685477</formula2>
    </dataValidation>
    <dataValidation type="decimal" allowBlank="1" showInputMessage="1" showErrorMessage="1" errorTitle="Value beyond range" error="Contributions Éducation à la foi des adultes must be a number from -922337203685477 through 922337203685477." promptTitle="Decimal number" prompt="Minimum Value: -922337203685477._x000d__x000a_Maximum Value: 922337203685477._x000d__x000a_  " sqref="AT2" xr:uid="{00000000-0002-0000-0C00-000020000000}">
      <formula1>-922337203685477</formula1>
      <formula2>922337203685477</formula2>
    </dataValidation>
    <dataValidation type="decimal" allowBlank="1" showInputMessage="1" showErrorMessage="1" errorTitle="Value beyond range" error="Contributions Pastorale de la santé must be a number from -922337203685477 through 922337203685477." promptTitle="Decimal number" prompt="Minimum Value: -922337203685477._x000d__x000a_Maximum Value: 922337203685477._x000d__x000a_  " sqref="AU2" xr:uid="{00000000-0002-0000-0C00-000021000000}">
      <formula1>-922337203685477</formula1>
      <formula2>922337203685477</formula2>
    </dataValidation>
    <dataValidation type="decimal" allowBlank="1" showInputMessage="1" showErrorMessage="1" errorTitle="Value beyond range" error="Contributions Pastorale sociale must be a number from -922337203685477 through 922337203685477." promptTitle="Decimal number" prompt="Minimum Value: -922337203685477._x000d__x000a_Maximum Value: 922337203685477._x000d__x000a_  " sqref="AV2" xr:uid="{00000000-0002-0000-0C00-000022000000}">
      <formula1>-922337203685477</formula1>
      <formula2>922337203685477</formula2>
    </dataValidation>
    <dataValidation type="decimal" allowBlank="1" showInputMessage="1" showErrorMessage="1" errorTitle="Value beyond range" error="Autres revenus de nature religieuse (Prions...) must be a number from -922337203685477 through 922337203685477." promptTitle="Decimal number" prompt="Minimum Value: -922337203685477._x000d__x000a_Maximum Value: 922337203685477._x000d__x000a_  " sqref="AW2" xr:uid="{00000000-0002-0000-0C00-000023000000}">
      <formula1>-922337203685477</formula1>
      <formula2>922337203685477</formula2>
    </dataValidation>
    <dataValidation type="decimal" allowBlank="1" showInputMessage="1" showErrorMessage="1" errorTitle="Value beyond range" error="Locations à court terme (salles ...) must be a number from -922337203685477 through 922337203685477." promptTitle="Decimal number" prompt="Minimum Value: -922337203685477._x000d__x000a_Maximum Value: 922337203685477._x000d__x000a_  " sqref="AX2" xr:uid="{00000000-0002-0000-0C00-000024000000}">
      <formula1>-922337203685477</formula1>
      <formula2>922337203685477</formula2>
    </dataValidation>
    <dataValidation type="decimal" allowBlank="1" showInputMessage="1" showErrorMessage="1" errorTitle="Value beyond range" error="Locations à long terme (presbytère, église...) must be a number from -922337203685477 through 922337203685477." promptTitle="Decimal number" prompt="Minimum Value: -922337203685477._x000d__x000a_Maximum Value: 922337203685477._x000d__x000a_  " sqref="AY2" xr:uid="{00000000-0002-0000-0C00-000025000000}">
      <formula1>-922337203685477</formula1>
      <formula2>922337203685477</formula2>
    </dataValidation>
    <dataValidation type="decimal" allowBlank="1" showInputMessage="1" showErrorMessage="1" errorTitle="Value beyond range" error="Pension et logement de résidents et/ou clergé must be a number from -922337203685477 through 922337203685477." promptTitle="Decimal number" prompt="Minimum Value: -922337203685477._x000d__x000a_Maximum Value: 922337203685477._x000d__x000a_  " sqref="AZ2" xr:uid="{00000000-0002-0000-0C00-000026000000}">
      <formula1>-922337203685477</formula1>
      <formula2>922337203685477</formula2>
    </dataValidation>
    <dataValidation type="decimal" allowBlank="1" showInputMessage="1" showErrorMessage="1" errorTitle="Value beyond range" error="Bingo must be a number from -922337203685477 through 922337203685477." promptTitle="Decimal number" prompt="Minimum Value: -922337203685477._x000d__x000a_Maximum Value: 922337203685477._x000d__x000a_  " sqref="BA2" xr:uid="{00000000-0002-0000-0C00-000027000000}">
      <formula1>-922337203685477</formula1>
      <formula2>922337203685477</formula2>
    </dataValidation>
    <dataValidation type="decimal" allowBlank="1" showInputMessage="1" showErrorMessage="1" errorTitle="Value beyond range" error="Restaurant must be a number from -922337203685477 through 922337203685477." promptTitle="Decimal number" prompt="Minimum Value: -922337203685477._x000d__x000a_Maximum Value: 922337203685477._x000d__x000a_  " sqref="BB2" xr:uid="{00000000-0002-0000-0C00-000028000000}">
      <formula1>-922337203685477</formula1>
      <formula2>922337203685477</formula2>
    </dataValidation>
    <dataValidation type="decimal" allowBlank="1" showInputMessage="1" showErrorMessage="1" errorTitle="Value beyond range" error="Bazar must be a number from -922337203685477 through 922337203685477." promptTitle="Decimal number" prompt="Minimum Value: -922337203685477._x000d__x000a_Maximum Value: 922337203685477._x000d__x000a_  " sqref="BC2" xr:uid="{00000000-0002-0000-0C00-000029000000}">
      <formula1>-922337203685477</formula1>
      <formula2>922337203685477</formula2>
    </dataValidation>
    <dataValidation type="decimal" allowBlank="1" showInputMessage="1" showErrorMessage="1" errorTitle="Value beyond range" error="Autres (revenus) must be a number from -922337203685477 through 922337203685477." promptTitle="Decimal number" prompt="Minimum Value: -922337203685477._x000d__x000a_Maximum Value: 922337203685477._x000d__x000a_  " sqref="BD2" xr:uid="{00000000-0002-0000-0C00-00002A000000}">
      <formula1>-922337203685477</formula1>
      <formula2>922337203685477</formula2>
    </dataValidation>
    <dataValidation type="decimal" allowBlank="1" showInputMessage="1" showErrorMessage="1" errorTitle="Value beyond range" error="Intérêts perçus must be a number from -922337203685477 through 922337203685477." promptTitle="Decimal number" prompt="Minimum Value: -922337203685477._x000d__x000a_Maximum Value: 922337203685477._x000d__x000a_  " sqref="BE2:BF2" xr:uid="{00000000-0002-0000-0C00-00002B000000}">
      <formula1>-922337203685477</formula1>
      <formula2>922337203685477</formula2>
    </dataValidation>
    <dataValidation type="decimal" allowBlank="1" showInputMessage="1" showErrorMessage="1" errorTitle="Value beyond range" error="Cimetière (contribution au Fonds Général) must be a number from -922337203685477 through 922337203685477." promptTitle="Decimal number" prompt="Minimum Value: -922337203685477._x000d__x000a_Maximum Value: 922337203685477._x000d__x000a_  " sqref="BG2" xr:uid="{00000000-0002-0000-0C00-00002C000000}">
      <formula1>-922337203685477</formula1>
      <formula2>922337203685477</formula2>
    </dataValidation>
    <dataValidation type="decimal" allowBlank="1" showInputMessage="1" showErrorMessage="1" errorTitle="Value beyond range" error="Revenus des petits cimetières must be a number from -922337203685477 through 922337203685477." promptTitle="Decimal number" prompt="Minimum Value: -922337203685477._x000d__x000a_Maximum Value: 922337203685477._x000d__x000a_  " sqref="BH2:BI2" xr:uid="{00000000-0002-0000-0C00-00002D000000}">
      <formula1>-922337203685477</formula1>
      <formula2>922337203685477</formula2>
    </dataValidation>
    <dataValidation type="decimal" allowBlank="1" showInputMessage="1" showErrorMessage="1" errorTitle="Value beyond range" error="Subventions gouvernementales reliées aux salaires must be a number from -922337203685477 through 922337203685477." promptTitle="Decimal number" prompt="Minimum Value: -922337203685477._x000d__x000a_Maximum Value: 922337203685477._x000d__x000a_  " sqref="BJ2" xr:uid="{00000000-0002-0000-0C00-00002E000000}">
      <formula1>-922337203685477</formula1>
      <formula2>922337203685477</formula2>
    </dataValidation>
    <dataValidation type="decimal" allowBlank="1" showInputMessage="1" showErrorMessage="1" errorTitle="Value beyond range" error="Contribution du diocèse pour les R.S.E. / agp must be a number from -922337203685477 through 922337203685477." promptTitle="Decimal number" prompt="Minimum Value: -922337203685477._x000d__x000a_Maximum Value: 922337203685477._x000d__x000a_  " sqref="BK2" xr:uid="{00000000-0002-0000-0C00-00002F000000}">
      <formula1>-922337203685477</formula1>
      <formula2>922337203685477</formula2>
    </dataValidation>
    <dataValidation type="decimal" allowBlank="1" showInputMessage="1" showErrorMessage="1" errorTitle="Value beyond range" error="Subv salaires Oeuvre Voc. Diocesan Priesthood Mont must be a number from -922337203685477 through 922337203685477." promptTitle="Decimal number" prompt="Minimum Value: -922337203685477._x000d__x000a_Maximum Value: 922337203685477._x000d__x000a_  " sqref="BL2:BM2" xr:uid="{00000000-0002-0000-0C00-000030000000}">
      <formula1>-922337203685477</formula1>
      <formula2>922337203685477</formula2>
    </dataValidation>
    <dataValidation type="decimal" allowBlank="1" showInputMessage="1" showErrorMessage="1" errorTitle="Value beyond range" error="Remboursement de salaire (joindre le détail) must be a number from -922337203685477 through 922337203685477." promptTitle="Decimal number" prompt="Minimum Value: -922337203685477._x000d__x000a_Maximum Value: 922337203685477._x000d__x000a_  " sqref="BN2" xr:uid="{00000000-0002-0000-0C00-000031000000}">
      <formula1>-922337203685477</formula1>
      <formula2>922337203685477</formula2>
    </dataValidation>
    <dataValidation type="decimal" allowBlank="1" showInputMessage="1" showErrorMessage="1" errorTitle="Value beyond range" error="Remb de salaire par le cimetière (joindre details) must be a number from -922337203685477 through 922337203685477." promptTitle="Decimal number" prompt="Minimum Value: -922337203685477._x000d__x000a_Maximum Value: 922337203685477._x000d__x000a_  " sqref="BO2" xr:uid="{00000000-0002-0000-0C00-000032000000}">
      <formula1>-922337203685477</formula1>
      <formula2>922337203685477</formula2>
    </dataValidation>
    <dataValidation type="decimal" allowBlank="1" showInputMessage="1" showErrorMessage="1" errorTitle="Value beyond range" error="Subv gouv: Fondation du patrimoine religieux du QC must be a number from -922337203685477 through 922337203685477." promptTitle="Decimal number" prompt="Minimum Value: -922337203685477._x000d__x000a_Maximum Value: 922337203685477._x000d__x000a_  " sqref="BP2" xr:uid="{00000000-0002-0000-0C00-000033000000}">
      <formula1>-922337203685477</formula1>
      <formula2>922337203685477</formula2>
    </dataValidation>
    <dataValidation type="decimal" allowBlank="1" showInputMessage="1" showErrorMessage="1" errorTitle="Value beyond range" error="Divers (annexer une liste) must be a number from -922337203685477 through 922337203685477." promptTitle="Decimal number" prompt="Minimum Value: -922337203685477._x000d__x000a_Maximum Value: 922337203685477._x000d__x000a_  " sqref="BQ2" xr:uid="{00000000-0002-0000-0C00-000034000000}">
      <formula1>-922337203685477</formula1>
      <formula2>922337203685477</formula2>
    </dataValidation>
    <dataValidation type="decimal" allowBlank="1" showInputMessage="1" showErrorMessage="1" errorTitle="Value beyond range" error="Salaires bruts (joindre le détail) must be a number from -922337203685477 through 922337203685477." promptTitle="Decimal number" prompt="Minimum Value: -922337203685477._x000d__x000a_Maximum Value: 922337203685477._x000d__x000a_  " sqref="BR2" xr:uid="{00000000-0002-0000-0C00-000035000000}">
      <formula1>-922337203685477</formula1>
      <formula2>922337203685477</formula2>
    </dataValidation>
    <dataValidation type="decimal" allowBlank="1" showInputMessage="1" showErrorMessage="1" errorTitle="Value beyond range" error="Remboursement salaires au diocèse ou paroisses must be a number from -922337203685477 through 922337203685477." promptTitle="Decimal number" prompt="Minimum Value: -922337203685477._x000d__x000a_Maximum Value: 922337203685477._x000d__x000a_  " sqref="BS2" xr:uid="{00000000-0002-0000-0C00-000036000000}">
      <formula1>-922337203685477</formula1>
      <formula2>922337203685477</formula2>
    </dataValidation>
    <dataValidation type="decimal" allowBlank="1" showInputMessage="1" showErrorMessage="1" errorTitle="Value beyond range" error="Avantages sociaux - part employeur (détail) must be a number from -922337203685477 through 922337203685477." promptTitle="Decimal number" prompt="Minimum Value: -922337203685477._x000d__x000a_Maximum Value: 922337203685477._x000d__x000a_  " sqref="BT2" xr:uid="{00000000-0002-0000-0C00-000037000000}">
      <formula1>-922337203685477</formula1>
      <formula2>922337203685477</formula2>
    </dataValidation>
    <dataValidation type="decimal" allowBlank="1" showInputMessage="1" showErrorMessage="1" errorTitle="Value beyond range" error="Formation continue du personnel must be a number from -922337203685477 through 922337203685477." promptTitle="Decimal number" prompt="Minimum Value: -922337203685477._x000d__x000a_Maximum Value: 922337203685477._x000d__x000a_  " sqref="BU2" xr:uid="{00000000-0002-0000-0C00-000038000000}">
      <formula1>-922337203685477</formula1>
      <formula2>922337203685477</formula2>
    </dataValidation>
    <dataValidation type="decimal" allowBlank="1" showInputMessage="1" showErrorMessage="1" errorTitle="Value beyond range" error="Ministère occasionnel (conférencier, prédicateur) must be a number from -922337203685477 through 922337203685477." promptTitle="Decimal number" prompt="Minimum Value: -922337203685477._x000d__x000a_Maximum Value: 922337203685477._x000d__x000a_  " sqref="BV2" xr:uid="{00000000-0002-0000-0C00-000039000000}">
      <formula1>-922337203685477</formula1>
      <formula2>922337203685477</formula2>
    </dataValidation>
    <dataValidation type="decimal" allowBlank="1" showInputMessage="1" showErrorMessage="1" errorTitle="Value beyond range" error="Offrandes de messe aux prêtres must be a number from -922337203685477 through 922337203685477." promptTitle="Decimal number" prompt="Minimum Value: -922337203685477._x000d__x000a_Maximum Value: 922337203685477._x000d__x000a_  " sqref="BW2" xr:uid="{00000000-0002-0000-0C00-00003A000000}">
      <formula1>-922337203685477</formula1>
      <formula2>922337203685477</formula2>
    </dataValidation>
    <dataValidation type="decimal" allowBlank="1" showInputMessage="1" showErrorMessage="1" errorTitle="Value beyond range" error="Nourriture must be a number from -922337203685477 through 922337203685477." promptTitle="Decimal number" prompt="Minimum Value: -922337203685477._x000d__x000a_Maximum Value: 922337203685477._x000d__x000a_  " sqref="BX2" xr:uid="{00000000-0002-0000-0C00-00003B000000}">
      <formula1>-922337203685477</formula1>
      <formula2>922337203685477</formula2>
    </dataValidation>
    <dataValidation type="decimal" allowBlank="1" showInputMessage="1" showErrorMessage="1" errorTitle="Value beyond range" error="Logement must be a number from -922337203685477 through 922337203685477." promptTitle="Decimal number" prompt="Minimum Value: -922337203685477._x000d__x000a_Maximum Value: 922337203685477._x000d__x000a_  " sqref="BY2" xr:uid="{00000000-0002-0000-0C00-00003C000000}">
      <formula1>-922337203685477</formula1>
      <formula2>922337203685477</formula2>
    </dataValidation>
    <dataValidation type="decimal" allowBlank="1" showInputMessage="1" showErrorMessage="1" errorTitle="Value beyond range" error="Frais pour le culte must be a number from -922337203685477 through 922337203685477." promptTitle="Decimal number" prompt="Minimum Value: -922337203685477._x000d__x000a_Maximum Value: 922337203685477._x000d__x000a_  " sqref="BZ2" xr:uid="{00000000-0002-0000-0C00-00003D000000}">
      <formula1>-922337203685477</formula1>
      <formula2>922337203685477</formula2>
    </dataValidation>
    <dataValidation type="decimal" allowBlank="1" showInputMessage="1" showErrorMessage="1" errorTitle="Value beyond range" error="Frais reliés Éducation à la foi des 0-12 ans must be a number from -922337203685477 through 922337203685477." promptTitle="Decimal number" prompt="Minimum Value: -922337203685477._x000d__x000a_Maximum Value: 922337203685477._x000d__x000a_  " sqref="CA2" xr:uid="{00000000-0002-0000-0C00-00003E000000}">
      <formula1>-922337203685477</formula1>
      <formula2>922337203685477</formula2>
    </dataValidation>
    <dataValidation type="decimal" allowBlank="1" showInputMessage="1" showErrorMessage="1" errorTitle="Value beyond range" error="Frais reliés aux activités en pastorale jeunnesse must be a number from -922337203685477 through 922337203685477." promptTitle="Decimal number" prompt="Minimum Value: -922337203685477._x000d__x000a_Maximum Value: 922337203685477._x000d__x000a_  " sqref="CB2" xr:uid="{00000000-0002-0000-0C00-00003F000000}">
      <formula1>-922337203685477</formula1>
      <formula2>922337203685477</formula2>
    </dataValidation>
    <dataValidation type="decimal" allowBlank="1" showInputMessage="1" showErrorMessage="1" errorTitle="Value beyond range" error="Frais reliés Éducation à la foi des adultes must be a number from -922337203685477 through 922337203685477." promptTitle="Decimal number" prompt="Minimum Value: -922337203685477._x000d__x000a_Maximum Value: 922337203685477._x000d__x000a_  " sqref="CC2" xr:uid="{00000000-0002-0000-0C00-000040000000}">
      <formula1>-922337203685477</formula1>
      <formula2>922337203685477</formula2>
    </dataValidation>
    <dataValidation type="decimal" allowBlank="1" showInputMessage="1" showErrorMessage="1" errorTitle="Value beyond range" error="Frais reliés Pastorale de la santé must be a number from -922337203685477 through 922337203685477." promptTitle="Decimal number" prompt="Minimum Value: -922337203685477._x000d__x000a_Maximum Value: 922337203685477._x000d__x000a_  " sqref="CD2" xr:uid="{00000000-0002-0000-0C00-000041000000}">
      <formula1>-922337203685477</formula1>
      <formula2>922337203685477</formula2>
    </dataValidation>
    <dataValidation type="decimal" allowBlank="1" showInputMessage="1" showErrorMessage="1" errorTitle="Value beyond range" error="Frais reliés Pastorale sociale must be a number from -922337203685477 through 922337203685477." promptTitle="Decimal number" prompt="Minimum Value: -922337203685477._x000d__x000a_Maximum Value: 922337203685477._x000d__x000a_  " sqref="CE2" xr:uid="{00000000-0002-0000-0C00-000042000000}">
      <formula1>-922337203685477</formula1>
      <formula2>922337203685477</formula2>
    </dataValidation>
    <dataValidation type="decimal" allowBlank="1" showInputMessage="1" showErrorMessage="1" errorTitle="Value beyond range" error="Cierges must be a number from -922337203685477 through 922337203685477." promptTitle="Decimal number" prompt="Minimum Value: -922337203685477._x000d__x000a_Maximum Value: 922337203685477._x000d__x000a_  " sqref="CF2" xr:uid="{00000000-0002-0000-0C00-000043000000}">
      <formula1>-922337203685477</formula1>
      <formula2>922337203685477</formula2>
    </dataValidation>
    <dataValidation type="decimal" allowBlank="1" showInputMessage="1" showErrorMessage="1" errorTitle="Value beyond range" error="Fourniture de bureau must be a number from -922337203685477 through 922337203685477." promptTitle="Decimal number" prompt="Minimum Value: -922337203685477._x000d__x000a_Maximum Value: 922337203685477._x000d__x000a_  " sqref="CG2" xr:uid="{00000000-0002-0000-0C00-000044000000}">
      <formula1>-922337203685477</formula1>
      <formula2>922337203685477</formula2>
    </dataValidation>
    <dataValidation type="decimal" allowBlank="1" showInputMessage="1" showErrorMessage="1" errorTitle="Value beyond range" error="Téléphone et internet must be a number from -922337203685477 through 922337203685477." promptTitle="Decimal number" prompt="Minimum Value: -922337203685477._x000d__x000a_Maximum Value: 922337203685477._x000d__x000a_  " sqref="CH2" xr:uid="{00000000-0002-0000-0C00-000045000000}">
      <formula1>-922337203685477</formula1>
      <formula2>922337203685477</formula2>
    </dataValidation>
    <dataValidation type="decimal" allowBlank="1" showInputMessage="1" showErrorMessage="1" errorTitle="Value beyond range" error="Honoraires professionnels must be a number from -922337203685477 through 922337203685477." promptTitle="Decimal number" prompt="Minimum Value: -922337203685477._x000d__x000a_Maximum Value: 922337203685477._x000d__x000a_  " sqref="CI2" xr:uid="{00000000-0002-0000-0C00-000046000000}">
      <formula1>-922337203685477</formula1>
      <formula2>922337203685477</formula2>
    </dataValidation>
    <dataValidation type="decimal" allowBlank="1" showInputMessage="1" showErrorMessage="1" errorTitle="Value beyond range" error="Entretien (inclue réparations mineures et loyer) must be a number from -922337203685477 through 922337203685477." promptTitle="Decimal number" prompt="Minimum Value: -922337203685477._x000d__x000a_Maximum Value: 922337203685477._x000d__x000a_  " sqref="CJ2" xr:uid="{00000000-0002-0000-0C00-000047000000}">
      <formula1>-922337203685477</formula1>
      <formula2>922337203685477</formula2>
    </dataValidation>
    <dataValidation type="decimal" allowBlank="1" showInputMessage="1" showErrorMessage="1" errorTitle="Value beyond range" error="Électricité must be a number from -922337203685477 through 922337203685477." promptTitle="Decimal number" prompt="Minimum Value: -922337203685477._x000d__x000a_Maximum Value: 922337203685477._x000d__x000a_  " sqref="CK2" xr:uid="{00000000-0002-0000-0C00-000048000000}">
      <formula1>-922337203685477</formula1>
      <formula2>922337203685477</formula2>
    </dataValidation>
    <dataValidation type="decimal" allowBlank="1" showInputMessage="1" showErrorMessage="1" errorTitle="Value beyond range" error="Chauffage must be a number from -922337203685477 through 922337203685477." promptTitle="Decimal number" prompt="Minimum Value: -922337203685477._x000d__x000a_Maximum Value: 922337203685477._x000d__x000a_  " sqref="CL2" xr:uid="{00000000-0002-0000-0C00-000049000000}">
      <formula1>-922337203685477</formula1>
      <formula2>922337203685477</formula2>
    </dataValidation>
    <dataValidation type="decimal" allowBlank="1" showInputMessage="1" showErrorMessage="1" errorTitle="Value beyond range" error="Rep majeures (+10,000) en partie financées gouv must be a number from -922337203685477 through 922337203685477." promptTitle="Decimal number" prompt="Minimum Value: -922337203685477._x000d__x000a_Maximum Value: 922337203685477._x000d__x000a_  " sqref="CM2" xr:uid="{00000000-0002-0000-0C00-00004A000000}">
      <formula1>-922337203685477</formula1>
      <formula2>922337203685477</formula2>
    </dataValidation>
    <dataValidation type="decimal" allowBlank="1" showInputMessage="1" showErrorMessage="1" errorTitle="Value beyond range" error="Rep majeures (+10,000) financées par paroisse must be a number from -922337203685477 through 922337203685477." promptTitle="Decimal number" prompt="Minimum Value: -922337203685477._x000d__x000a_Maximum Value: 922337203685477._x000d__x000a_  " sqref="CN2" xr:uid="{00000000-0002-0000-0C00-00004B000000}">
      <formula1>-922337203685477</formula1>
      <formula2>922337203685477</formula2>
    </dataValidation>
    <dataValidation type="decimal" allowBlank="1" showInputMessage="1" showErrorMessage="1" errorTitle="Value beyond range" error="Assurances feu, vol et responsabilité must be a number from -922337203685477 through 922337203685477." promptTitle="Decimal number" prompt="Minimum Value: -922337203685477._x000d__x000a_Maximum Value: 922337203685477._x000d__x000a_  " sqref="CO2" xr:uid="{00000000-0002-0000-0C00-00004C000000}">
      <formula1>-922337203685477</formula1>
      <formula2>922337203685477</formula2>
    </dataValidation>
    <dataValidation type="decimal" allowBlank="1" showInputMessage="1" showErrorMessage="1" errorTitle="Value beyond range" error="Taxes must be a number from -922337203685477 through 922337203685477." promptTitle="Decimal number" prompt="Minimum Value: -922337203685477._x000d__x000a_Maximum Value: 922337203685477._x000d__x000a_  " sqref="CP2" xr:uid="{00000000-0002-0000-0C00-00004D000000}">
      <formula1>-922337203685477</formula1>
      <formula2>922337203685477</formula2>
    </dataValidation>
    <dataValidation type="decimal" allowBlank="1" showInputMessage="1" showErrorMessage="1" errorTitle="Value beyond range" error="Annexe, entretien, incluant réparations mineures must be a number from -922337203685477 through 922337203685477." promptTitle="Decimal number" prompt="Minimum Value: -922337203685477._x000d__x000a_Maximum Value: 922337203685477._x000d__x000a_  " sqref="CQ2" xr:uid="{00000000-0002-0000-0C00-00004E000000}">
      <formula1>-922337203685477</formula1>
      <formula2>922337203685477</formula2>
    </dataValidation>
    <dataValidation type="decimal" allowBlank="1" showInputMessage="1" showErrorMessage="1" errorTitle="Value beyond range" error="Annexes électricité must be a number from -922337203685477 through 922337203685477." promptTitle="Decimal number" prompt="Minimum Value: -922337203685477._x000d__x000a_Maximum Value: 922337203685477._x000d__x000a_  " sqref="CR2" xr:uid="{00000000-0002-0000-0C00-00004F000000}">
      <formula1>-922337203685477</formula1>
      <formula2>922337203685477</formula2>
    </dataValidation>
    <dataValidation type="decimal" allowBlank="1" showInputMessage="1" showErrorMessage="1" errorTitle="Value beyond range" error="Annexes chauffage must be a number from -922337203685477 through 922337203685477." promptTitle="Decimal number" prompt="Minimum Value: -922337203685477._x000d__x000a_Maximum Value: 922337203685477._x000d__x000a_  " sqref="CS2" xr:uid="{00000000-0002-0000-0C00-000050000000}">
      <formula1>-922337203685477</formula1>
      <formula2>922337203685477</formula2>
    </dataValidation>
    <dataValidation type="decimal" allowBlank="1" showInputMessage="1" showErrorMessage="1" errorTitle="Value beyond range" error="Annexes réparations majeures must be a number from -922337203685477 through 922337203685477." promptTitle="Decimal number" prompt="Minimum Value: -922337203685477._x000d__x000a_Maximum Value: 922337203685477._x000d__x000a_  " sqref="CT2" xr:uid="{00000000-0002-0000-0C00-000051000000}">
      <formula1>-922337203685477</formula1>
      <formula2>922337203685477</formula2>
    </dataValidation>
    <dataValidation type="decimal" allowBlank="1" showInputMessage="1" showErrorMessage="1" errorTitle="Value beyond range" error="Annexes, assurances feu, vol et responsabilité must be a number from -922337203685477 through 922337203685477." promptTitle="Decimal number" prompt="Minimum Value: -922337203685477._x000d__x000a_Maximum Value: 922337203685477._x000d__x000a_  " sqref="CU2:CZ2" xr:uid="{00000000-0002-0000-0C00-000052000000}">
      <formula1>-922337203685477</formula1>
      <formula2>922337203685477</formula2>
    </dataValidation>
    <dataValidation type="decimal" allowBlank="1" showInputMessage="1" showErrorMessage="1" errorTitle="Value beyond range" error="Dépenses intérêtes payés must be a number from -922337203685477 through 922337203685477." promptTitle="Decimal number" prompt="Minimum Value: -922337203685477._x000d__x000a_Maximum Value: 922337203685477._x000d__x000a_  " sqref="DA2" xr:uid="{00000000-0002-0000-0C00-000053000000}">
      <formula1>-922337203685477</formula1>
      <formula2>922337203685477</formula2>
    </dataValidation>
    <dataValidation type="decimal" allowBlank="1" showInputMessage="1" showErrorMessage="1" errorTitle="Value beyond range" error="Dépenses frais bancaires must be a number from -922337203685477 through 922337203685477." promptTitle="Decimal number" prompt="Minimum Value: -922337203685477._x000d__x000a_Maximum Value: 922337203685477._x000d__x000a_  " sqref="DB2" xr:uid="{00000000-0002-0000-0C00-000054000000}">
      <formula1>-922337203685477</formula1>
      <formula2>922337203685477</formula2>
    </dataValidation>
    <dataValidation type="decimal" allowBlank="1" showInputMessage="1" showErrorMessage="1" errorTitle="Value beyond range" error="Contribution au diocèse et aux oeuvres diocésaines must be a number from -922337203685477 through 922337203685477." promptTitle="Decimal number" prompt="Minimum Value: -922337203685477._x000d__x000a_Maximum Value: 922337203685477._x000d__x000a_  " sqref="DC2" xr:uid="{00000000-0002-0000-0C00-000055000000}">
      <formula1>-922337203685477</formula1>
      <formula2>922337203685477</formula2>
    </dataValidation>
    <dataValidation type="decimal" allowBlank="1" showInputMessage="1" showErrorMessage="1" errorTitle="Value beyond range" error="Quêtes commandées par le diocèse pour d'autres must be a number from -922337203685477 through 922337203685477." promptTitle="Decimal number" prompt="Minimum Value: -922337203685477._x000d__x000a_Maximum Value: 922337203685477._x000d__x000a_  " sqref="DD2" xr:uid="{00000000-0002-0000-0C00-000056000000}">
      <formula1>-922337203685477</formula1>
      <formula2>922337203685477</formula2>
    </dataValidation>
    <dataValidation type="decimal" allowBlank="1" showInputMessage="1" showErrorMessage="1" errorTitle="Value beyond range" error="Frais de chancellerie must be a number from -922337203685477 through 922337203685477." promptTitle="Decimal number" prompt="Minimum Value: -922337203685477._x000d__x000a_Maximum Value: 922337203685477._x000d__x000a_  " sqref="DE2" xr:uid="{00000000-0002-0000-0C00-000057000000}">
      <formula1>-922337203685477</formula1>
      <formula2>922337203685477</formula2>
    </dataValidation>
    <dataValidation type="decimal" allowBlank="1" showInputMessage="1" showErrorMessage="1" errorTitle="Value beyond range" error="Dépenses autres remboursements must be a number from -922337203685477 through 922337203685477." promptTitle="Decimal number" prompt="Minimum Value: -922337203685477._x000d__x000a_Maximum Value: 922337203685477._x000d__x000a_  " sqref="DF2" xr:uid="{00000000-0002-0000-0C00-000058000000}">
      <formula1>-922337203685477</formula1>
      <formula2>922337203685477</formula2>
    </dataValidation>
    <dataValidation type="decimal" allowBlank="1" showInputMessage="1" showErrorMessage="1" errorTitle="Value beyond range" error="Dépenses cimetière must be a number from -922337203685477 through 922337203685477." promptTitle="Decimal number" prompt="Minimum Value: -922337203685477._x000d__x000a_Maximum Value: 922337203685477._x000d__x000a_  " sqref="DG2:DH2" xr:uid="{00000000-0002-0000-0C00-000059000000}">
      <formula1>-922337203685477</formula1>
      <formula2>922337203685477</formula2>
    </dataValidation>
    <dataValidation type="decimal" allowBlank="1" showInputMessage="1" showErrorMessage="1" errorTitle="Value beyond range" error="Dépenses divers must be a number from -922337203685477 through 922337203685477." promptTitle="Decimal number" prompt="Minimum Value: -922337203685477._x000d__x000a_Maximum Value: 922337203685477._x000d__x000a_  " sqref="DI2" xr:uid="{00000000-0002-0000-0C00-00005A000000}">
      <formula1>-922337203685477</formula1>
      <formula2>922337203685477</formula2>
    </dataValidation>
  </dataValidation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2"/>
  </sheetPr>
  <dimension ref="A1:K40"/>
  <sheetViews>
    <sheetView zoomScaleNormal="100" workbookViewId="0">
      <selection activeCell="B15" sqref="B15:D15"/>
    </sheetView>
  </sheetViews>
  <sheetFormatPr baseColWidth="10" defaultColWidth="9.109375" defaultRowHeight="20.100000000000001" customHeight="1"/>
  <cols>
    <col min="1" max="1" width="3.33203125" style="92" customWidth="1"/>
    <col min="2" max="2" width="7" style="92" customWidth="1"/>
    <col min="3" max="3" width="4.6640625" style="92" customWidth="1"/>
    <col min="4" max="4" width="9.44140625" style="92" customWidth="1"/>
    <col min="5" max="5" width="10.6640625" style="92" customWidth="1"/>
    <col min="6" max="6" width="6.88671875" style="92" customWidth="1"/>
    <col min="7" max="7" width="22.5546875" style="92" customWidth="1"/>
    <col min="8" max="8" width="16.6640625" style="92" customWidth="1"/>
    <col min="9" max="9" width="14.5546875" style="92" customWidth="1"/>
    <col min="10" max="10" width="11.6640625" style="92" customWidth="1"/>
    <col min="11" max="11" width="6.6640625" style="92" customWidth="1"/>
    <col min="12" max="16384" width="9.109375" style="92"/>
  </cols>
  <sheetData>
    <row r="1" spans="1:11" ht="23.25" customHeight="1">
      <c r="A1" s="697" t="str">
        <f>'1-Front Page'!A3:L3</f>
        <v>THE  FABRIQUE  OF  THE  PARISH  OF</v>
      </c>
      <c r="B1" s="698"/>
      <c r="C1" s="698"/>
      <c r="D1" s="698"/>
      <c r="E1" s="698"/>
      <c r="F1" s="698"/>
      <c r="G1" s="698"/>
      <c r="H1" s="698"/>
      <c r="I1" s="698"/>
      <c r="J1" s="699"/>
      <c r="K1" s="91"/>
    </row>
    <row r="2" spans="1:11" ht="21" customHeight="1">
      <c r="A2" s="700">
        <f>'1-Front Page'!A4:L4</f>
        <v>0</v>
      </c>
      <c r="B2" s="701"/>
      <c r="C2" s="701"/>
      <c r="D2" s="701"/>
      <c r="E2" s="701"/>
      <c r="F2" s="701"/>
      <c r="G2" s="701"/>
      <c r="H2" s="701"/>
      <c r="I2" s="701"/>
      <c r="J2" s="702"/>
    </row>
    <row r="3" spans="1:11" ht="21" customHeight="1" thickBot="1">
      <c r="A3" s="709" t="s">
        <v>77</v>
      </c>
      <c r="B3" s="710"/>
      <c r="C3" s="710"/>
      <c r="D3" s="710"/>
      <c r="E3" s="710"/>
      <c r="F3" s="710"/>
      <c r="G3" s="710"/>
      <c r="H3" s="710"/>
      <c r="I3" s="710"/>
      <c r="J3" s="711"/>
    </row>
    <row r="4" spans="1:11" ht="25.5" customHeight="1">
      <c r="A4" s="672" t="s">
        <v>275</v>
      </c>
      <c r="B4" s="673"/>
      <c r="C4" s="673"/>
      <c r="D4" s="673"/>
      <c r="E4" s="703" t="s">
        <v>82</v>
      </c>
      <c r="F4" s="703"/>
      <c r="G4" s="93" t="s">
        <v>78</v>
      </c>
      <c r="H4" s="93" t="s">
        <v>79</v>
      </c>
      <c r="I4" s="93" t="s">
        <v>80</v>
      </c>
      <c r="J4" s="94" t="s">
        <v>81</v>
      </c>
    </row>
    <row r="5" spans="1:11" ht="24.9" customHeight="1">
      <c r="A5" s="101" t="s">
        <v>1</v>
      </c>
      <c r="B5" s="674"/>
      <c r="C5" s="674"/>
      <c r="D5" s="674"/>
      <c r="E5" s="675"/>
      <c r="F5" s="676"/>
      <c r="G5" s="102"/>
      <c r="H5" s="103"/>
      <c r="I5" s="104"/>
      <c r="J5" s="105"/>
    </row>
    <row r="6" spans="1:11" ht="14.25" customHeight="1">
      <c r="A6" s="95" t="s">
        <v>273</v>
      </c>
      <c r="B6" s="706"/>
      <c r="C6" s="693"/>
      <c r="D6" s="693"/>
      <c r="E6" s="693"/>
      <c r="F6" s="693"/>
      <c r="G6" s="693"/>
      <c r="H6" s="693"/>
      <c r="I6" s="693"/>
      <c r="J6" s="694"/>
    </row>
    <row r="7" spans="1:11" s="96" customFormat="1" ht="24.9" customHeight="1">
      <c r="A7" s="101" t="s">
        <v>2</v>
      </c>
      <c r="B7" s="674"/>
      <c r="C7" s="674"/>
      <c r="D7" s="674"/>
      <c r="E7" s="675"/>
      <c r="F7" s="676"/>
      <c r="G7" s="102"/>
      <c r="H7" s="103"/>
      <c r="I7" s="104"/>
      <c r="J7" s="105"/>
    </row>
    <row r="8" spans="1:11" s="96" customFormat="1" ht="14.25" customHeight="1">
      <c r="A8" s="95" t="s">
        <v>272</v>
      </c>
      <c r="B8" s="706"/>
      <c r="C8" s="693"/>
      <c r="D8" s="693"/>
      <c r="E8" s="693"/>
      <c r="F8" s="693"/>
      <c r="G8" s="693"/>
      <c r="H8" s="693"/>
      <c r="I8" s="693"/>
      <c r="J8" s="694"/>
    </row>
    <row r="9" spans="1:11" s="96" customFormat="1" ht="24.9" customHeight="1">
      <c r="A9" s="101" t="s">
        <v>3</v>
      </c>
      <c r="B9" s="674"/>
      <c r="C9" s="674"/>
      <c r="D9" s="674"/>
      <c r="E9" s="675"/>
      <c r="F9" s="676"/>
      <c r="G9" s="102"/>
      <c r="H9" s="103"/>
      <c r="I9" s="104"/>
      <c r="J9" s="105"/>
    </row>
    <row r="10" spans="1:11" s="96" customFormat="1" ht="14.25" customHeight="1">
      <c r="A10" s="95" t="s">
        <v>272</v>
      </c>
      <c r="B10" s="706"/>
      <c r="C10" s="693"/>
      <c r="D10" s="693"/>
      <c r="E10" s="693"/>
      <c r="F10" s="693"/>
      <c r="G10" s="693"/>
      <c r="H10" s="693"/>
      <c r="I10" s="693"/>
      <c r="J10" s="694"/>
    </row>
    <row r="11" spans="1:11" ht="24.9" customHeight="1">
      <c r="A11" s="101" t="s">
        <v>4</v>
      </c>
      <c r="B11" s="674"/>
      <c r="C11" s="674"/>
      <c r="D11" s="674"/>
      <c r="E11" s="675"/>
      <c r="F11" s="676"/>
      <c r="G11" s="102"/>
      <c r="H11" s="103"/>
      <c r="I11" s="104"/>
      <c r="J11" s="105"/>
    </row>
    <row r="12" spans="1:11" ht="14.85" customHeight="1">
      <c r="A12" s="95" t="s">
        <v>272</v>
      </c>
      <c r="B12" s="692"/>
      <c r="C12" s="693"/>
      <c r="D12" s="693"/>
      <c r="E12" s="693"/>
      <c r="F12" s="693"/>
      <c r="G12" s="693"/>
      <c r="H12" s="693"/>
      <c r="I12" s="693"/>
      <c r="J12" s="694"/>
    </row>
    <row r="13" spans="1:11" s="96" customFormat="1" ht="24.9" customHeight="1">
      <c r="A13" s="101" t="s">
        <v>5</v>
      </c>
      <c r="B13" s="674"/>
      <c r="C13" s="674"/>
      <c r="D13" s="674"/>
      <c r="E13" s="675"/>
      <c r="F13" s="676"/>
      <c r="G13" s="102"/>
      <c r="H13" s="103"/>
      <c r="I13" s="104"/>
      <c r="J13" s="105"/>
    </row>
    <row r="14" spans="1:11" ht="14.25" customHeight="1">
      <c r="A14" s="95" t="s">
        <v>274</v>
      </c>
      <c r="B14" s="692"/>
      <c r="C14" s="693"/>
      <c r="D14" s="693"/>
      <c r="E14" s="693"/>
      <c r="F14" s="693"/>
      <c r="G14" s="693"/>
      <c r="H14" s="693"/>
      <c r="I14" s="693"/>
      <c r="J14" s="694"/>
    </row>
    <row r="15" spans="1:11" s="97" customFormat="1" ht="24.9" customHeight="1">
      <c r="A15" s="101" t="s">
        <v>6</v>
      </c>
      <c r="B15" s="674"/>
      <c r="C15" s="674"/>
      <c r="D15" s="674"/>
      <c r="E15" s="675"/>
      <c r="F15" s="676"/>
      <c r="G15" s="102"/>
      <c r="H15" s="103"/>
      <c r="I15" s="104"/>
      <c r="J15" s="105"/>
    </row>
    <row r="16" spans="1:11" ht="14.25" customHeight="1" thickBot="1">
      <c r="A16" s="98" t="s">
        <v>274</v>
      </c>
      <c r="B16" s="684"/>
      <c r="C16" s="685"/>
      <c r="D16" s="685"/>
      <c r="E16" s="685"/>
      <c r="F16" s="685"/>
      <c r="G16" s="685"/>
      <c r="H16" s="685"/>
      <c r="I16" s="685"/>
      <c r="J16" s="686"/>
    </row>
    <row r="17" spans="1:10" ht="18" customHeight="1">
      <c r="A17" s="99"/>
      <c r="B17" s="99"/>
      <c r="C17" s="99"/>
      <c r="D17" s="99"/>
      <c r="E17" s="99"/>
      <c r="F17" s="99"/>
      <c r="G17" s="99"/>
      <c r="H17" s="99"/>
      <c r="I17" s="99"/>
      <c r="J17" s="99"/>
    </row>
    <row r="18" spans="1:10" ht="21" customHeight="1" thickBot="1">
      <c r="A18" s="97" t="s">
        <v>256</v>
      </c>
      <c r="B18" s="99"/>
      <c r="C18" s="99"/>
      <c r="D18" s="99"/>
      <c r="E18" s="99"/>
      <c r="F18" s="99"/>
      <c r="G18" s="99"/>
      <c r="H18" s="99"/>
      <c r="I18" s="99"/>
      <c r="J18" s="99"/>
    </row>
    <row r="19" spans="1:10" ht="36" customHeight="1">
      <c r="A19" s="707" t="s">
        <v>83</v>
      </c>
      <c r="B19" s="708"/>
      <c r="C19" s="708"/>
      <c r="D19" s="708"/>
      <c r="E19" s="704" t="s">
        <v>277</v>
      </c>
      <c r="F19" s="704"/>
      <c r="G19" s="704"/>
      <c r="H19" s="100" t="s">
        <v>84</v>
      </c>
      <c r="I19" s="703" t="s">
        <v>276</v>
      </c>
      <c r="J19" s="705"/>
    </row>
    <row r="20" spans="1:10" ht="24.9" customHeight="1">
      <c r="A20" s="106" t="s">
        <v>1</v>
      </c>
      <c r="B20" s="682"/>
      <c r="C20" s="683"/>
      <c r="D20" s="683"/>
      <c r="E20" s="687"/>
      <c r="F20" s="687"/>
      <c r="G20" s="687"/>
      <c r="H20" s="107"/>
      <c r="I20" s="679"/>
      <c r="J20" s="680"/>
    </row>
    <row r="21" spans="1:10" ht="24.9" customHeight="1">
      <c r="A21" s="108" t="s">
        <v>2</v>
      </c>
      <c r="B21" s="681"/>
      <c r="C21" s="681"/>
      <c r="D21" s="681"/>
      <c r="E21" s="688"/>
      <c r="F21" s="688"/>
      <c r="G21" s="688"/>
      <c r="H21" s="109"/>
      <c r="I21" s="677"/>
      <c r="J21" s="678"/>
    </row>
    <row r="22" spans="1:10" ht="24.9" customHeight="1">
      <c r="A22" s="108" t="s">
        <v>3</v>
      </c>
      <c r="B22" s="681"/>
      <c r="C22" s="681"/>
      <c r="D22" s="681"/>
      <c r="E22" s="688"/>
      <c r="F22" s="688"/>
      <c r="G22" s="688"/>
      <c r="H22" s="109"/>
      <c r="I22" s="677"/>
      <c r="J22" s="678"/>
    </row>
    <row r="23" spans="1:10" ht="24.9" customHeight="1">
      <c r="A23" s="110" t="s">
        <v>4</v>
      </c>
      <c r="B23" s="681"/>
      <c r="C23" s="681"/>
      <c r="D23" s="681"/>
      <c r="E23" s="688"/>
      <c r="F23" s="688"/>
      <c r="G23" s="688"/>
      <c r="H23" s="109"/>
      <c r="I23" s="677"/>
      <c r="J23" s="678"/>
    </row>
    <row r="24" spans="1:10" ht="24.9" customHeight="1">
      <c r="A24" s="111" t="s">
        <v>5</v>
      </c>
      <c r="B24" s="681"/>
      <c r="C24" s="681"/>
      <c r="D24" s="681"/>
      <c r="E24" s="688"/>
      <c r="F24" s="688"/>
      <c r="G24" s="688"/>
      <c r="H24" s="109"/>
      <c r="I24" s="677"/>
      <c r="J24" s="678"/>
    </row>
    <row r="25" spans="1:10" ht="24.9" customHeight="1">
      <c r="A25" s="108" t="s">
        <v>6</v>
      </c>
      <c r="B25" s="681"/>
      <c r="C25" s="681"/>
      <c r="D25" s="681"/>
      <c r="E25" s="688"/>
      <c r="F25" s="688"/>
      <c r="G25" s="688"/>
      <c r="H25" s="109"/>
      <c r="I25" s="677"/>
      <c r="J25" s="678"/>
    </row>
    <row r="26" spans="1:10" ht="24.9" customHeight="1">
      <c r="A26" s="108" t="s">
        <v>7</v>
      </c>
      <c r="B26" s="671"/>
      <c r="C26" s="671"/>
      <c r="D26" s="671"/>
      <c r="E26" s="695"/>
      <c r="F26" s="695"/>
      <c r="G26" s="695"/>
      <c r="H26" s="112"/>
      <c r="I26" s="669"/>
      <c r="J26" s="670"/>
    </row>
    <row r="27" spans="1:10" ht="24.9" customHeight="1">
      <c r="A27" s="108" t="s">
        <v>8</v>
      </c>
      <c r="B27" s="671"/>
      <c r="C27" s="671"/>
      <c r="D27" s="671"/>
      <c r="E27" s="695"/>
      <c r="F27" s="695"/>
      <c r="G27" s="695"/>
      <c r="H27" s="112"/>
      <c r="I27" s="669"/>
      <c r="J27" s="670"/>
    </row>
    <row r="28" spans="1:10" ht="24.9" customHeight="1">
      <c r="A28" s="108" t="s">
        <v>9</v>
      </c>
      <c r="B28" s="671"/>
      <c r="C28" s="671"/>
      <c r="D28" s="671"/>
      <c r="E28" s="695"/>
      <c r="F28" s="695"/>
      <c r="G28" s="695"/>
      <c r="H28" s="112"/>
      <c r="I28" s="669"/>
      <c r="J28" s="670"/>
    </row>
    <row r="29" spans="1:10" ht="24.9" customHeight="1" thickBot="1">
      <c r="A29" s="113" t="s">
        <v>10</v>
      </c>
      <c r="B29" s="691"/>
      <c r="C29" s="691"/>
      <c r="D29" s="691"/>
      <c r="E29" s="696"/>
      <c r="F29" s="696"/>
      <c r="G29" s="696"/>
      <c r="H29" s="114"/>
      <c r="I29" s="689"/>
      <c r="J29" s="690"/>
    </row>
    <row r="30" spans="1:10" ht="21" customHeight="1"/>
    <row r="31" spans="1:10" ht="15.75" customHeight="1"/>
    <row r="32" spans="1:10" ht="15.75" customHeight="1"/>
    <row r="33" ht="6" customHeight="1"/>
    <row r="34" ht="12" customHeight="1"/>
    <row r="35" ht="24" customHeight="1"/>
    <row r="36" ht="15" customHeight="1"/>
    <row r="37" ht="24" customHeight="1"/>
    <row r="38" ht="15" customHeight="1"/>
    <row r="39" ht="24" customHeight="1"/>
    <row r="40" ht="15" customHeight="1"/>
  </sheetData>
  <sheetProtection algorithmName="SHA-512" hashValue="0k/42VVwg0Qk/ScGZ8UvAzBASdfNgxemTKdIgHjfyXYIDfBbfYf9WAhSZZrOUp3wrQPYYy6Ppmvh8gsom47B+w==" saltValue="WFd3hGNwpi7UGOl4zS7SlQ==" spinCount="100000" sheet="1" objects="1" scenarios="1" selectLockedCells="1"/>
  <mergeCells count="56">
    <mergeCell ref="A1:J1"/>
    <mergeCell ref="A2:J2"/>
    <mergeCell ref="E4:F4"/>
    <mergeCell ref="E19:G19"/>
    <mergeCell ref="I19:J19"/>
    <mergeCell ref="B6:J6"/>
    <mergeCell ref="E7:F7"/>
    <mergeCell ref="B8:J8"/>
    <mergeCell ref="E5:F5"/>
    <mergeCell ref="A19:D19"/>
    <mergeCell ref="B10:J10"/>
    <mergeCell ref="E11:F11"/>
    <mergeCell ref="B13:D13"/>
    <mergeCell ref="E13:F13"/>
    <mergeCell ref="A3:J3"/>
    <mergeCell ref="B7:D7"/>
    <mergeCell ref="I29:J29"/>
    <mergeCell ref="B9:D9"/>
    <mergeCell ref="B29:D29"/>
    <mergeCell ref="E15:F15"/>
    <mergeCell ref="B12:J12"/>
    <mergeCell ref="E27:G27"/>
    <mergeCell ref="E28:G28"/>
    <mergeCell ref="B15:D15"/>
    <mergeCell ref="B14:J14"/>
    <mergeCell ref="E29:G29"/>
    <mergeCell ref="E23:G23"/>
    <mergeCell ref="E24:G24"/>
    <mergeCell ref="E25:G25"/>
    <mergeCell ref="E26:G26"/>
    <mergeCell ref="B27:D27"/>
    <mergeCell ref="B28:D28"/>
    <mergeCell ref="B21:D21"/>
    <mergeCell ref="I24:J24"/>
    <mergeCell ref="I22:J22"/>
    <mergeCell ref="I23:J23"/>
    <mergeCell ref="B16:J16"/>
    <mergeCell ref="E20:G20"/>
    <mergeCell ref="E21:G21"/>
    <mergeCell ref="E22:G22"/>
    <mergeCell ref="I26:J26"/>
    <mergeCell ref="B26:D26"/>
    <mergeCell ref="I27:J27"/>
    <mergeCell ref="I28:J28"/>
    <mergeCell ref="A4:D4"/>
    <mergeCell ref="B11:D11"/>
    <mergeCell ref="E9:F9"/>
    <mergeCell ref="B5:D5"/>
    <mergeCell ref="I25:J25"/>
    <mergeCell ref="I20:J20"/>
    <mergeCell ref="I21:J21"/>
    <mergeCell ref="B22:D22"/>
    <mergeCell ref="B25:D25"/>
    <mergeCell ref="B24:D24"/>
    <mergeCell ref="B20:D20"/>
    <mergeCell ref="B23:D23"/>
  </mergeCells>
  <phoneticPr fontId="3" type="noConversion"/>
  <printOptions horizontalCentered="1" verticalCentered="1"/>
  <pageMargins left="0.51181102362204722" right="0.11811023622047245" top="0.19685039370078741" bottom="0.78740157480314965" header="0.51181102362204722" footer="0.19685039370078741"/>
  <pageSetup scale="94" orientation="portrait" r:id="rId1"/>
  <headerFooter alignWithMargins="0">
    <oddFooter>&amp;CPage 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1"/>
  </sheetPr>
  <dimension ref="A1:H61"/>
  <sheetViews>
    <sheetView zoomScaleNormal="100" zoomScaleSheetLayoutView="100" workbookViewId="0">
      <selection activeCell="B15" sqref="B15"/>
    </sheetView>
  </sheetViews>
  <sheetFormatPr baseColWidth="10" defaultColWidth="9.109375" defaultRowHeight="15" customHeight="1"/>
  <cols>
    <col min="1" max="1" width="7" style="115" customWidth="1"/>
    <col min="2" max="2" width="10.6640625" style="115" customWidth="1"/>
    <col min="3" max="3" width="9.109375" style="115" customWidth="1"/>
    <col min="4" max="4" width="18.6640625" style="115" customWidth="1"/>
    <col min="5" max="6" width="15.6640625" style="115" customWidth="1"/>
    <col min="7" max="7" width="7.6640625" style="125" customWidth="1"/>
    <col min="8" max="8" width="13.6640625" style="115" customWidth="1"/>
    <col min="9" max="16384" width="9.109375" style="115"/>
  </cols>
  <sheetData>
    <row r="1" spans="1:8" ht="17.100000000000001" customHeight="1">
      <c r="A1" s="727" t="str">
        <f>'1-Front Page'!A3:L3</f>
        <v>THE  FABRIQUE  OF  THE  PARISH  OF</v>
      </c>
      <c r="B1" s="727"/>
      <c r="C1" s="727"/>
      <c r="D1" s="727"/>
      <c r="E1" s="727"/>
      <c r="F1" s="727"/>
      <c r="G1" s="727"/>
      <c r="H1" s="727"/>
    </row>
    <row r="2" spans="1:8" ht="15.9" customHeight="1" thickBot="1">
      <c r="A2" s="726">
        <f>'1-Front Page'!A4:L4</f>
        <v>0</v>
      </c>
      <c r="B2" s="726"/>
      <c r="C2" s="726"/>
      <c r="D2" s="726"/>
      <c r="E2" s="726"/>
      <c r="F2" s="726"/>
      <c r="G2" s="726"/>
      <c r="H2" s="726"/>
    </row>
    <row r="3" spans="1:8" ht="15" customHeight="1">
      <c r="A3" s="728" t="s">
        <v>85</v>
      </c>
      <c r="B3" s="729"/>
      <c r="C3" s="729"/>
      <c r="D3" s="729"/>
      <c r="E3" s="729"/>
      <c r="F3" s="729"/>
      <c r="G3" s="729"/>
      <c r="H3" s="730"/>
    </row>
    <row r="4" spans="1:8" s="99" customFormat="1" ht="15" customHeight="1">
      <c r="A4" s="116" t="s">
        <v>86</v>
      </c>
      <c r="B4" s="97"/>
      <c r="C4" s="117"/>
      <c r="D4" s="735"/>
      <c r="E4" s="735"/>
      <c r="F4" s="735"/>
      <c r="G4" s="735"/>
      <c r="H4" s="736"/>
    </row>
    <row r="5" spans="1:8" ht="12" customHeight="1">
      <c r="A5" s="118"/>
      <c r="E5" s="117" t="s">
        <v>91</v>
      </c>
      <c r="F5" s="117" t="s">
        <v>92</v>
      </c>
      <c r="G5" s="737" t="s">
        <v>93</v>
      </c>
      <c r="H5" s="738"/>
    </row>
    <row r="6" spans="1:8" ht="12" customHeight="1">
      <c r="A6" s="119" t="s">
        <v>87</v>
      </c>
      <c r="E6" s="117"/>
      <c r="F6" s="117"/>
      <c r="G6" s="739" t="s">
        <v>94</v>
      </c>
      <c r="H6" s="740"/>
    </row>
    <row r="7" spans="1:8" s="121" customFormat="1" ht="14.1" customHeight="1">
      <c r="A7" s="120"/>
      <c r="B7" s="121" t="s">
        <v>88</v>
      </c>
      <c r="C7" s="121" t="s">
        <v>95</v>
      </c>
      <c r="E7" s="147"/>
      <c r="F7" s="147"/>
      <c r="G7" s="733"/>
      <c r="H7" s="734"/>
    </row>
    <row r="8" spans="1:8" s="121" customFormat="1" ht="14.1" customHeight="1">
      <c r="A8" s="120"/>
      <c r="C8" s="121" t="s">
        <v>96</v>
      </c>
      <c r="E8" s="148"/>
      <c r="F8" s="148"/>
      <c r="G8" s="731"/>
      <c r="H8" s="732"/>
    </row>
    <row r="9" spans="1:8" s="121" customFormat="1" ht="14.1" customHeight="1">
      <c r="A9" s="120"/>
      <c r="C9" s="121" t="s">
        <v>89</v>
      </c>
      <c r="E9" s="148"/>
      <c r="F9" s="148"/>
      <c r="G9" s="731"/>
      <c r="H9" s="732"/>
    </row>
    <row r="10" spans="1:8" s="121" customFormat="1" ht="14.1" customHeight="1">
      <c r="A10" s="120"/>
      <c r="B10" s="121" t="s">
        <v>90</v>
      </c>
      <c r="C10" s="121" t="s">
        <v>95</v>
      </c>
      <c r="E10" s="149"/>
      <c r="F10" s="149"/>
      <c r="G10" s="746"/>
      <c r="H10" s="747"/>
    </row>
    <row r="11" spans="1:8" s="121" customFormat="1" ht="14.1" customHeight="1">
      <c r="A11" s="120"/>
      <c r="C11" s="121" t="s">
        <v>96</v>
      </c>
      <c r="E11" s="150"/>
      <c r="F11" s="150"/>
      <c r="G11" s="731"/>
      <c r="H11" s="732"/>
    </row>
    <row r="12" spans="1:8" ht="4.5" customHeight="1">
      <c r="A12" s="118"/>
      <c r="E12" s="151"/>
      <c r="F12" s="151"/>
      <c r="G12" s="152"/>
      <c r="H12" s="153"/>
    </row>
    <row r="13" spans="1:8" ht="14.1" customHeight="1">
      <c r="A13" s="119" t="s">
        <v>97</v>
      </c>
      <c r="E13" s="149"/>
      <c r="F13" s="149"/>
      <c r="G13" s="753"/>
      <c r="H13" s="734"/>
    </row>
    <row r="14" spans="1:8" ht="4.5" customHeight="1">
      <c r="A14" s="124"/>
      <c r="B14" s="125"/>
      <c r="C14" s="125"/>
      <c r="D14" s="125"/>
      <c r="E14" s="122"/>
      <c r="F14" s="122"/>
      <c r="H14" s="126"/>
    </row>
    <row r="15" spans="1:8" ht="12" customHeight="1">
      <c r="A15" s="119" t="s">
        <v>98</v>
      </c>
      <c r="D15" s="125"/>
      <c r="E15" s="125"/>
      <c r="F15" s="125"/>
      <c r="H15" s="126"/>
    </row>
    <row r="16" spans="1:8" s="121" customFormat="1" ht="14.1" customHeight="1">
      <c r="A16" s="120"/>
      <c r="B16" s="121" t="s">
        <v>99</v>
      </c>
      <c r="E16" s="147"/>
      <c r="F16" s="149"/>
      <c r="G16" s="608"/>
      <c r="H16" s="752"/>
    </row>
    <row r="17" spans="1:8" s="121" customFormat="1" ht="14.1" customHeight="1">
      <c r="A17" s="120"/>
      <c r="B17" s="121" t="s">
        <v>100</v>
      </c>
      <c r="E17" s="149"/>
      <c r="F17" s="150"/>
      <c r="G17" s="744"/>
      <c r="H17" s="745"/>
    </row>
    <row r="18" spans="1:8" s="121" customFormat="1" ht="14.1" customHeight="1">
      <c r="A18" s="120"/>
      <c r="B18" s="121" t="s">
        <v>101</v>
      </c>
      <c r="E18" s="148"/>
      <c r="F18" s="148"/>
      <c r="G18" s="744"/>
      <c r="H18" s="745"/>
    </row>
    <row r="19" spans="1:8" ht="12" customHeight="1">
      <c r="A19" s="119" t="s">
        <v>102</v>
      </c>
      <c r="C19" s="125"/>
      <c r="D19" s="125"/>
      <c r="E19" s="125"/>
      <c r="F19" s="122"/>
      <c r="H19" s="126"/>
    </row>
    <row r="20" spans="1:8" s="121" customFormat="1" ht="14.1" customHeight="1">
      <c r="A20" s="120"/>
      <c r="B20" s="121" t="s">
        <v>103</v>
      </c>
      <c r="E20" s="149"/>
      <c r="F20" s="149"/>
      <c r="G20" s="746"/>
      <c r="H20" s="747"/>
    </row>
    <row r="21" spans="1:8" s="121" customFormat="1" ht="14.1" customHeight="1">
      <c r="A21" s="120"/>
      <c r="B21" s="121" t="s">
        <v>104</v>
      </c>
      <c r="E21" s="150"/>
      <c r="F21" s="148"/>
      <c r="G21" s="744"/>
      <c r="H21" s="745"/>
    </row>
    <row r="22" spans="1:8" ht="4.5" customHeight="1">
      <c r="A22" s="118"/>
      <c r="E22" s="122"/>
      <c r="F22" s="125"/>
      <c r="G22" s="115"/>
      <c r="H22" s="123"/>
    </row>
    <row r="23" spans="1:8" ht="14.1" customHeight="1">
      <c r="A23" s="119" t="s">
        <v>105</v>
      </c>
      <c r="E23" s="149"/>
      <c r="F23" s="149"/>
      <c r="G23" s="608"/>
      <c r="H23" s="752"/>
    </row>
    <row r="24" spans="1:8" ht="9" customHeight="1" thickBot="1">
      <c r="A24" s="127"/>
      <c r="B24" s="128"/>
      <c r="C24" s="128"/>
      <c r="D24" s="128"/>
      <c r="E24" s="129"/>
      <c r="F24" s="129"/>
      <c r="G24" s="130"/>
      <c r="H24" s="131"/>
    </row>
    <row r="25" spans="1:8" ht="7.5" customHeight="1" thickBot="1"/>
    <row r="26" spans="1:8" ht="15" customHeight="1">
      <c r="A26" s="714" t="s">
        <v>106</v>
      </c>
      <c r="B26" s="715"/>
      <c r="C26" s="715"/>
      <c r="D26" s="715"/>
      <c r="E26" s="715"/>
      <c r="F26" s="715"/>
      <c r="G26" s="715"/>
      <c r="H26" s="716"/>
    </row>
    <row r="27" spans="1:8" ht="2.25" customHeight="1">
      <c r="A27" s="118"/>
      <c r="H27" s="123"/>
    </row>
    <row r="28" spans="1:8" ht="14.1" customHeight="1">
      <c r="A28" s="118"/>
      <c r="C28" s="115" t="s">
        <v>107</v>
      </c>
      <c r="F28" s="162"/>
      <c r="H28" s="123"/>
    </row>
    <row r="29" spans="1:8" ht="14.1" customHeight="1">
      <c r="A29" s="118"/>
      <c r="C29" s="115" t="s">
        <v>108</v>
      </c>
      <c r="D29" s="121" t="s">
        <v>88</v>
      </c>
      <c r="F29" s="163"/>
      <c r="H29" s="123"/>
    </row>
    <row r="30" spans="1:8" ht="14.1" customHeight="1">
      <c r="A30" s="118"/>
      <c r="D30" s="165" t="s">
        <v>110</v>
      </c>
      <c r="E30" s="166"/>
      <c r="F30" s="164"/>
      <c r="H30" s="123"/>
    </row>
    <row r="31" spans="1:8" ht="14.1" customHeight="1">
      <c r="A31" s="118"/>
      <c r="C31" s="115" t="s">
        <v>109</v>
      </c>
      <c r="D31" s="754" t="s">
        <v>267</v>
      </c>
      <c r="E31" s="754"/>
      <c r="F31" s="163"/>
      <c r="H31" s="123"/>
    </row>
    <row r="32" spans="1:8" ht="14.1" customHeight="1">
      <c r="A32" s="118"/>
      <c r="D32" s="741"/>
      <c r="E32" s="741"/>
      <c r="F32" s="132"/>
      <c r="H32" s="123"/>
    </row>
    <row r="33" spans="1:8" ht="7.5" customHeight="1" thickBot="1">
      <c r="A33" s="127"/>
      <c r="B33" s="128"/>
      <c r="C33" s="128"/>
      <c r="D33" s="128"/>
      <c r="E33" s="128"/>
      <c r="F33" s="129"/>
      <c r="G33" s="133"/>
      <c r="H33" s="134"/>
    </row>
    <row r="34" spans="1:8" ht="7.5" customHeight="1" thickBot="1"/>
    <row r="35" spans="1:8" ht="15" customHeight="1">
      <c r="A35" s="714" t="s">
        <v>112</v>
      </c>
      <c r="B35" s="715"/>
      <c r="C35" s="715"/>
      <c r="D35" s="715"/>
      <c r="E35" s="715"/>
      <c r="F35" s="715"/>
      <c r="G35" s="715"/>
      <c r="H35" s="716"/>
    </row>
    <row r="36" spans="1:8" ht="10.5" customHeight="1">
      <c r="A36" s="717" t="s">
        <v>111</v>
      </c>
      <c r="B36" s="718"/>
      <c r="C36" s="718"/>
      <c r="D36" s="718"/>
      <c r="E36" s="718"/>
      <c r="F36" s="718"/>
      <c r="G36" s="718"/>
      <c r="H36" s="719"/>
    </row>
    <row r="37" spans="1:8" ht="15" customHeight="1">
      <c r="A37" s="135"/>
      <c r="B37" s="755" t="s">
        <v>83</v>
      </c>
      <c r="C37" s="755"/>
      <c r="D37" s="755"/>
      <c r="E37" s="136" t="s">
        <v>113</v>
      </c>
      <c r="F37" s="136" t="s">
        <v>115</v>
      </c>
      <c r="G37" s="136" t="s">
        <v>116</v>
      </c>
      <c r="H37" s="137" t="s">
        <v>117</v>
      </c>
    </row>
    <row r="38" spans="1:8" ht="10.5" customHeight="1">
      <c r="A38" s="135"/>
      <c r="B38" s="755"/>
      <c r="C38" s="755"/>
      <c r="D38" s="755"/>
      <c r="E38" s="138" t="s">
        <v>114</v>
      </c>
      <c r="F38" s="136"/>
      <c r="G38" s="136"/>
      <c r="H38" s="139" t="s">
        <v>94</v>
      </c>
    </row>
    <row r="39" spans="1:8" s="121" customFormat="1" ht="14.1" customHeight="1">
      <c r="A39" s="140" t="s">
        <v>1</v>
      </c>
      <c r="B39" s="724"/>
      <c r="C39" s="724"/>
      <c r="D39" s="724"/>
      <c r="E39" s="147"/>
      <c r="F39" s="147"/>
      <c r="G39" s="154"/>
      <c r="H39" s="155"/>
    </row>
    <row r="40" spans="1:8" s="121" customFormat="1" ht="14.1" customHeight="1">
      <c r="A40" s="140" t="s">
        <v>2</v>
      </c>
      <c r="B40" s="713"/>
      <c r="C40" s="713"/>
      <c r="D40" s="713"/>
      <c r="E40" s="149"/>
      <c r="F40" s="150" t="s">
        <v>11</v>
      </c>
      <c r="G40" s="156"/>
      <c r="H40" s="157"/>
    </row>
    <row r="41" spans="1:8" s="121" customFormat="1" ht="14.1" customHeight="1">
      <c r="A41" s="140" t="s">
        <v>3</v>
      </c>
      <c r="B41" s="713"/>
      <c r="C41" s="713"/>
      <c r="D41" s="713"/>
      <c r="E41" s="150"/>
      <c r="F41" s="150"/>
      <c r="G41" s="158"/>
      <c r="H41" s="159"/>
    </row>
    <row r="42" spans="1:8" s="121" customFormat="1" ht="14.1" customHeight="1">
      <c r="A42" s="140" t="s">
        <v>4</v>
      </c>
      <c r="B42" s="713"/>
      <c r="C42" s="713"/>
      <c r="D42" s="713"/>
      <c r="E42" s="150"/>
      <c r="F42" s="150"/>
      <c r="G42" s="156"/>
      <c r="H42" s="160"/>
    </row>
    <row r="43" spans="1:8" s="121" customFormat="1" ht="14.1" customHeight="1">
      <c r="A43" s="140" t="s">
        <v>5</v>
      </c>
      <c r="B43" s="713"/>
      <c r="C43" s="713"/>
      <c r="D43" s="713"/>
      <c r="E43" s="150"/>
      <c r="F43" s="150"/>
      <c r="G43" s="161"/>
      <c r="H43" s="157"/>
    </row>
    <row r="44" spans="1:8" s="121" customFormat="1" ht="14.1" customHeight="1">
      <c r="A44" s="140" t="s">
        <v>6</v>
      </c>
      <c r="B44" s="713"/>
      <c r="C44" s="713"/>
      <c r="D44" s="713"/>
      <c r="E44" s="150"/>
      <c r="F44" s="148"/>
      <c r="G44" s="158"/>
      <c r="H44" s="159"/>
    </row>
    <row r="45" spans="1:8" ht="6" customHeight="1">
      <c r="A45" s="141"/>
      <c r="B45" s="142"/>
      <c r="C45" s="142"/>
      <c r="D45" s="142"/>
      <c r="E45" s="143"/>
      <c r="H45" s="144"/>
    </row>
    <row r="46" spans="1:8" ht="15.9" customHeight="1" thickBot="1">
      <c r="A46" s="141"/>
      <c r="B46" s="142"/>
      <c r="C46" s="142"/>
      <c r="D46" s="142"/>
      <c r="E46" s="145"/>
      <c r="F46" s="167">
        <f>SUM(F39:F44)</f>
        <v>0</v>
      </c>
      <c r="H46" s="123"/>
    </row>
    <row r="47" spans="1:8" ht="6.75" customHeight="1" thickTop="1" thickBot="1">
      <c r="A47" s="127"/>
      <c r="B47" s="128"/>
      <c r="C47" s="128"/>
      <c r="D47" s="128"/>
      <c r="E47" s="128"/>
      <c r="F47" s="128"/>
      <c r="G47" s="133"/>
      <c r="H47" s="134"/>
    </row>
    <row r="48" spans="1:8" ht="7.5" customHeight="1" thickBot="1"/>
    <row r="49" spans="1:8" ht="15" customHeight="1">
      <c r="A49" s="714" t="s">
        <v>118</v>
      </c>
      <c r="B49" s="715"/>
      <c r="C49" s="715"/>
      <c r="D49" s="715"/>
      <c r="E49" s="715"/>
      <c r="F49" s="715"/>
      <c r="G49" s="715"/>
      <c r="H49" s="716"/>
    </row>
    <row r="50" spans="1:8" ht="12" customHeight="1">
      <c r="A50" s="748" t="s">
        <v>119</v>
      </c>
      <c r="B50" s="749"/>
      <c r="C50" s="749"/>
      <c r="D50" s="749"/>
      <c r="E50" s="749"/>
      <c r="F50" s="749"/>
      <c r="G50" s="749"/>
      <c r="H50" s="750"/>
    </row>
    <row r="51" spans="1:8" ht="10.5" customHeight="1">
      <c r="A51" s="717" t="s">
        <v>111</v>
      </c>
      <c r="B51" s="718"/>
      <c r="C51" s="718"/>
      <c r="D51" s="718"/>
      <c r="E51" s="718"/>
      <c r="F51" s="718"/>
      <c r="G51" s="718"/>
      <c r="H51" s="719"/>
    </row>
    <row r="52" spans="1:8" ht="15" customHeight="1">
      <c r="A52" s="135"/>
      <c r="B52" s="756" t="s">
        <v>120</v>
      </c>
      <c r="C52" s="756"/>
      <c r="D52" s="756"/>
      <c r="E52" s="136" t="s">
        <v>121</v>
      </c>
      <c r="F52" s="136" t="s">
        <v>116</v>
      </c>
      <c r="G52" s="742" t="s">
        <v>122</v>
      </c>
      <c r="H52" s="743"/>
    </row>
    <row r="53" spans="1:8" s="121" customFormat="1" ht="14.1" customHeight="1">
      <c r="A53" s="140" t="s">
        <v>1</v>
      </c>
      <c r="B53" s="725"/>
      <c r="C53" s="725"/>
      <c r="D53" s="725"/>
      <c r="E53" s="2"/>
      <c r="F53" s="5"/>
      <c r="G53" s="720"/>
      <c r="H53" s="721"/>
    </row>
    <row r="54" spans="1:8" s="121" customFormat="1" ht="14.1" customHeight="1">
      <c r="A54" s="140" t="s">
        <v>2</v>
      </c>
      <c r="B54" s="712"/>
      <c r="C54" s="712"/>
      <c r="D54" s="712"/>
      <c r="E54" s="3"/>
      <c r="F54" s="6"/>
      <c r="G54" s="722"/>
      <c r="H54" s="723"/>
    </row>
    <row r="55" spans="1:8" s="121" customFormat="1" ht="14.1" customHeight="1">
      <c r="A55" s="140" t="s">
        <v>3</v>
      </c>
      <c r="B55" s="712"/>
      <c r="C55" s="712"/>
      <c r="D55" s="712"/>
      <c r="E55" s="3"/>
      <c r="F55" s="7"/>
      <c r="G55" s="751"/>
      <c r="H55" s="723"/>
    </row>
    <row r="56" spans="1:8" s="121" customFormat="1" ht="14.1" customHeight="1">
      <c r="A56" s="140" t="s">
        <v>4</v>
      </c>
      <c r="B56" s="712"/>
      <c r="C56" s="712"/>
      <c r="D56" s="712"/>
      <c r="E56" s="4"/>
      <c r="F56" s="6"/>
      <c r="G56" s="751"/>
      <c r="H56" s="723"/>
    </row>
    <row r="57" spans="1:8" s="121" customFormat="1" ht="14.1" customHeight="1">
      <c r="A57" s="140" t="s">
        <v>5</v>
      </c>
      <c r="B57" s="712"/>
      <c r="C57" s="712"/>
      <c r="D57" s="712"/>
      <c r="E57" s="4"/>
      <c r="F57" s="8"/>
      <c r="G57" s="751"/>
      <c r="H57" s="723"/>
    </row>
    <row r="58" spans="1:8" s="121" customFormat="1" ht="14.1" customHeight="1">
      <c r="A58" s="140" t="s">
        <v>6</v>
      </c>
      <c r="B58" s="712"/>
      <c r="C58" s="712"/>
      <c r="D58" s="712"/>
      <c r="E58" s="4"/>
      <c r="F58" s="7"/>
      <c r="G58" s="751"/>
      <c r="H58" s="723"/>
    </row>
    <row r="59" spans="1:8" ht="6" customHeight="1">
      <c r="A59" s="118"/>
      <c r="H59" s="123"/>
    </row>
    <row r="60" spans="1:8" ht="15.9" customHeight="1" thickBot="1">
      <c r="A60" s="118"/>
      <c r="E60" s="168">
        <f>SUM(E53:E58)</f>
        <v>0</v>
      </c>
      <c r="H60" s="146"/>
    </row>
    <row r="61" spans="1:8" ht="6" customHeight="1" thickTop="1" thickBot="1">
      <c r="A61" s="127"/>
      <c r="B61" s="128"/>
      <c r="C61" s="128"/>
      <c r="D61" s="128"/>
      <c r="E61" s="128"/>
      <c r="F61" s="128"/>
      <c r="G61" s="133"/>
      <c r="H61" s="134"/>
    </row>
  </sheetData>
  <sheetProtection algorithmName="SHA-512" hashValue="WqbXbc4WlyF9Qz8d8GIGVB3GGgqJrEXb8aXVpeSerz7tUklUOZv1CR/3sGdCrkNQHj9hq9LePI8ViTUosx5TAw==" saltValue="M7JZinqnQ3OsEKfYM/2ZvQ==" spinCount="100000" sheet="1" objects="1" scenarios="1" selectLockedCells="1"/>
  <mergeCells count="47">
    <mergeCell ref="G9:H9"/>
    <mergeCell ref="G56:H56"/>
    <mergeCell ref="G57:H57"/>
    <mergeCell ref="G58:H58"/>
    <mergeCell ref="G55:H55"/>
    <mergeCell ref="G21:H21"/>
    <mergeCell ref="G16:H16"/>
    <mergeCell ref="G17:H17"/>
    <mergeCell ref="A26:H26"/>
    <mergeCell ref="G13:H13"/>
    <mergeCell ref="G11:H11"/>
    <mergeCell ref="G23:H23"/>
    <mergeCell ref="D31:E31"/>
    <mergeCell ref="G10:H10"/>
    <mergeCell ref="B37:D38"/>
    <mergeCell ref="B52:D52"/>
    <mergeCell ref="D32:E32"/>
    <mergeCell ref="G52:H52"/>
    <mergeCell ref="G18:H18"/>
    <mergeCell ref="G20:H20"/>
    <mergeCell ref="A49:H49"/>
    <mergeCell ref="A50:H50"/>
    <mergeCell ref="A51:H51"/>
    <mergeCell ref="A2:H2"/>
    <mergeCell ref="A1:H1"/>
    <mergeCell ref="A3:H3"/>
    <mergeCell ref="G8:H8"/>
    <mergeCell ref="G7:H7"/>
    <mergeCell ref="D4:H4"/>
    <mergeCell ref="G5:H5"/>
    <mergeCell ref="G6:H6"/>
    <mergeCell ref="B58:D58"/>
    <mergeCell ref="B56:D56"/>
    <mergeCell ref="B42:D42"/>
    <mergeCell ref="A35:H35"/>
    <mergeCell ref="A36:H36"/>
    <mergeCell ref="B40:D40"/>
    <mergeCell ref="B41:D41"/>
    <mergeCell ref="G53:H53"/>
    <mergeCell ref="G54:H54"/>
    <mergeCell ref="B43:D43"/>
    <mergeCell ref="B44:D44"/>
    <mergeCell ref="B39:D39"/>
    <mergeCell ref="B53:D53"/>
    <mergeCell ref="B57:D57"/>
    <mergeCell ref="B54:D54"/>
    <mergeCell ref="B55:D55"/>
  </mergeCells>
  <phoneticPr fontId="3" type="noConversion"/>
  <printOptions horizontalCentered="1" verticalCentered="1"/>
  <pageMargins left="0.47244094488188981" right="0.27559055118110237" top="0.27559055118110237" bottom="0.31496062992125984" header="0.31496062992125984" footer="0.31496062992125984"/>
  <pageSetup scale="99" orientation="portrait" r:id="rId1"/>
  <headerFooter alignWithMargins="0">
    <oddFooter>&amp;C
&amp;9Page 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1"/>
    <pageSetUpPr fitToPage="1"/>
  </sheetPr>
  <dimension ref="A1:M81"/>
  <sheetViews>
    <sheetView zoomScaleNormal="100" zoomScaleSheetLayoutView="100" workbookViewId="0">
      <selection activeCell="H11" sqref="H11"/>
    </sheetView>
  </sheetViews>
  <sheetFormatPr baseColWidth="10" defaultColWidth="9.109375" defaultRowHeight="13.2"/>
  <cols>
    <col min="1" max="1" width="5.6640625" style="211" customWidth="1"/>
    <col min="2" max="2" width="0.88671875" style="92" customWidth="1"/>
    <col min="3" max="3" width="1.6640625" style="92" customWidth="1"/>
    <col min="4" max="4" width="50.5546875" style="92" customWidth="1"/>
    <col min="5" max="5" width="8.6640625" style="92" customWidth="1"/>
    <col min="6" max="6" width="14.6640625" style="173" customWidth="1"/>
    <col min="7" max="7" width="1" style="173" customWidth="1"/>
    <col min="8" max="8" width="15.6640625" style="173" customWidth="1"/>
    <col min="9" max="9" width="1.33203125" style="92" customWidth="1"/>
    <col min="10" max="12" width="11.44140625" style="92" customWidth="1"/>
    <col min="13" max="13" width="12.44140625" style="92" bestFit="1" customWidth="1"/>
    <col min="14" max="16384" width="9.109375" style="92"/>
  </cols>
  <sheetData>
    <row r="1" spans="1:9" ht="16.5" customHeight="1">
      <c r="A1" s="757" t="str">
        <f>'1-Front Page'!A3:L3</f>
        <v>THE  FABRIQUE  OF  THE  PARISH  OF</v>
      </c>
      <c r="B1" s="758"/>
      <c r="C1" s="758"/>
      <c r="D1" s="758"/>
      <c r="E1" s="758"/>
      <c r="F1" s="758"/>
      <c r="G1" s="758"/>
      <c r="H1" s="758"/>
      <c r="I1" s="759"/>
    </row>
    <row r="2" spans="1:9" ht="17.25" customHeight="1">
      <c r="A2" s="763">
        <f>'1-Front Page'!A4:L4</f>
        <v>0</v>
      </c>
      <c r="B2" s="764"/>
      <c r="C2" s="764"/>
      <c r="D2" s="764"/>
      <c r="E2" s="764"/>
      <c r="F2" s="764"/>
      <c r="G2" s="764"/>
      <c r="H2" s="764"/>
      <c r="I2" s="765"/>
    </row>
    <row r="3" spans="1:9" ht="3.75" customHeight="1">
      <c r="A3" s="766"/>
      <c r="B3" s="767"/>
      <c r="C3" s="767"/>
      <c r="D3" s="767"/>
      <c r="E3" s="767"/>
      <c r="F3" s="767"/>
      <c r="G3" s="767"/>
      <c r="H3" s="767"/>
      <c r="I3" s="761"/>
    </row>
    <row r="4" spans="1:9" ht="15.6">
      <c r="A4" s="768" t="s">
        <v>123</v>
      </c>
      <c r="B4" s="769"/>
      <c r="C4" s="769"/>
      <c r="D4" s="769"/>
      <c r="E4" s="169">
        <f>'1-Front Page'!I7</f>
        <v>2024</v>
      </c>
      <c r="F4" s="170"/>
      <c r="G4" s="170"/>
      <c r="H4" s="170"/>
      <c r="I4" s="171"/>
    </row>
    <row r="5" spans="1:9" ht="3.75" customHeight="1" thickBot="1">
      <c r="A5" s="770"/>
      <c r="B5" s="771"/>
      <c r="C5" s="771"/>
      <c r="D5" s="771"/>
      <c r="E5" s="771"/>
      <c r="F5" s="771"/>
      <c r="G5" s="771"/>
      <c r="H5" s="771"/>
      <c r="I5" s="772"/>
    </row>
    <row r="6" spans="1:9" ht="7.5" customHeight="1" thickTop="1">
      <c r="A6" s="172"/>
      <c r="I6" s="760"/>
    </row>
    <row r="7" spans="1:9" ht="13.5" customHeight="1">
      <c r="A7" s="172"/>
      <c r="D7" s="174" t="s">
        <v>124</v>
      </c>
      <c r="E7" s="175"/>
      <c r="F7" s="176">
        <f>+E4</f>
        <v>2024</v>
      </c>
      <c r="G7" s="176"/>
      <c r="H7" s="176">
        <f>+F7-1</f>
        <v>2023</v>
      </c>
      <c r="I7" s="761"/>
    </row>
    <row r="8" spans="1:9" ht="6" customHeight="1">
      <c r="A8" s="172"/>
      <c r="I8" s="761"/>
    </row>
    <row r="9" spans="1:9">
      <c r="A9" s="172"/>
      <c r="C9" s="177" t="s">
        <v>125</v>
      </c>
      <c r="D9" s="97"/>
      <c r="E9" s="97"/>
      <c r="I9" s="761"/>
    </row>
    <row r="10" spans="1:9" ht="3" customHeight="1" thickBot="1">
      <c r="A10" s="172"/>
      <c r="C10" s="92" t="s">
        <v>11</v>
      </c>
      <c r="I10" s="761"/>
    </row>
    <row r="11" spans="1:9" ht="12.9" customHeight="1" thickTop="1">
      <c r="A11" s="178">
        <v>101</v>
      </c>
      <c r="D11" s="179" t="s">
        <v>126</v>
      </c>
      <c r="F11" s="213"/>
      <c r="G11" s="180"/>
      <c r="H11" s="213"/>
      <c r="I11" s="761"/>
    </row>
    <row r="12" spans="1:9" ht="12.9" customHeight="1">
      <c r="A12" s="181">
        <v>102</v>
      </c>
      <c r="D12" s="212" t="s">
        <v>422</v>
      </c>
      <c r="F12" s="214"/>
      <c r="G12" s="180"/>
      <c r="H12" s="214"/>
      <c r="I12" s="761"/>
    </row>
    <row r="13" spans="1:9" ht="12.9" customHeight="1">
      <c r="A13" s="178">
        <v>103</v>
      </c>
      <c r="D13" s="179" t="s">
        <v>127</v>
      </c>
      <c r="F13" s="215"/>
      <c r="G13" s="183"/>
      <c r="H13" s="215"/>
      <c r="I13" s="761"/>
    </row>
    <row r="14" spans="1:9" ht="12.9" customHeight="1" thickBot="1">
      <c r="A14" s="178">
        <v>104</v>
      </c>
      <c r="D14" s="179" t="s">
        <v>128</v>
      </c>
      <c r="F14" s="216"/>
      <c r="G14" s="184"/>
      <c r="H14" s="216"/>
      <c r="I14" s="761"/>
    </row>
    <row r="15" spans="1:9" ht="3.75" customHeight="1" thickTop="1">
      <c r="A15" s="178"/>
      <c r="D15" s="185"/>
      <c r="F15" s="186"/>
      <c r="G15" s="184"/>
      <c r="H15" s="186"/>
      <c r="I15" s="761"/>
    </row>
    <row r="16" spans="1:9" ht="12.9" customHeight="1">
      <c r="A16" s="178"/>
      <c r="D16" s="185"/>
      <c r="F16" s="226">
        <f>SUM(F11:F14)</f>
        <v>0</v>
      </c>
      <c r="G16" s="184"/>
      <c r="H16" s="226">
        <f>SUM(H11:H14)</f>
        <v>0</v>
      </c>
      <c r="I16" s="761"/>
    </row>
    <row r="17" spans="1:9" ht="4.5" customHeight="1">
      <c r="A17" s="178"/>
      <c r="D17" s="185"/>
      <c r="F17" s="186"/>
      <c r="G17" s="184"/>
      <c r="H17" s="186"/>
      <c r="I17" s="761"/>
    </row>
    <row r="18" spans="1:9" ht="12.9" customHeight="1">
      <c r="A18" s="178">
        <v>105</v>
      </c>
      <c r="D18" s="179" t="s">
        <v>129</v>
      </c>
      <c r="F18" s="217"/>
      <c r="G18" s="180"/>
      <c r="H18" s="217"/>
      <c r="I18" s="761"/>
    </row>
    <row r="19" spans="1:9" ht="12.9" customHeight="1">
      <c r="A19" s="178">
        <v>106</v>
      </c>
      <c r="D19" s="179" t="s">
        <v>130</v>
      </c>
      <c r="F19" s="218"/>
      <c r="G19" s="187"/>
      <c r="H19" s="218"/>
      <c r="I19" s="761"/>
    </row>
    <row r="20" spans="1:9" ht="12.9" customHeight="1">
      <c r="A20" s="178">
        <v>107</v>
      </c>
      <c r="D20" s="179" t="s">
        <v>131</v>
      </c>
      <c r="F20" s="218"/>
      <c r="G20" s="188"/>
      <c r="H20" s="218"/>
      <c r="I20" s="761"/>
    </row>
    <row r="21" spans="1:9" ht="12.9" customHeight="1">
      <c r="A21" s="178">
        <v>108</v>
      </c>
      <c r="D21" s="185" t="s">
        <v>501</v>
      </c>
      <c r="F21" s="189">
        <f>'8-Diocesan Contribution'!S59</f>
        <v>0</v>
      </c>
      <c r="G21" s="188"/>
      <c r="H21" s="218"/>
      <c r="I21" s="761"/>
    </row>
    <row r="22" spans="1:9" ht="12.9" customHeight="1">
      <c r="A22" s="178">
        <v>109</v>
      </c>
      <c r="D22" s="182" t="s">
        <v>518</v>
      </c>
      <c r="F22" s="219"/>
      <c r="G22" s="190"/>
      <c r="H22" s="219"/>
      <c r="I22" s="761"/>
    </row>
    <row r="23" spans="1:9" ht="3.75" customHeight="1">
      <c r="A23" s="172"/>
      <c r="F23" s="180"/>
      <c r="G23" s="180"/>
      <c r="H23" s="180"/>
      <c r="I23" s="761"/>
    </row>
    <row r="24" spans="1:9" ht="14.25" customHeight="1">
      <c r="A24" s="172"/>
      <c r="F24" s="226">
        <f>SUM(F18:F22)</f>
        <v>0</v>
      </c>
      <c r="G24" s="180"/>
      <c r="H24" s="226">
        <f>SUM(H18:H22)</f>
        <v>0</v>
      </c>
      <c r="I24" s="761"/>
    </row>
    <row r="25" spans="1:9">
      <c r="A25" s="172"/>
      <c r="C25" s="177" t="s">
        <v>132</v>
      </c>
      <c r="D25" s="97"/>
      <c r="E25" s="97"/>
      <c r="F25" s="180"/>
      <c r="G25" s="180"/>
      <c r="H25" s="180"/>
      <c r="I25" s="761"/>
    </row>
    <row r="26" spans="1:9" ht="3" customHeight="1">
      <c r="A26" s="172"/>
      <c r="F26" s="180"/>
      <c r="G26" s="180"/>
      <c r="H26" s="180"/>
      <c r="I26" s="761"/>
    </row>
    <row r="27" spans="1:9" ht="12.9" customHeight="1">
      <c r="A27" s="178">
        <v>151</v>
      </c>
      <c r="D27" s="179" t="s">
        <v>133</v>
      </c>
      <c r="F27" s="220"/>
      <c r="G27" s="180"/>
      <c r="H27" s="220"/>
      <c r="I27" s="761"/>
    </row>
    <row r="28" spans="1:9" ht="12.9" customHeight="1">
      <c r="A28" s="178">
        <v>152</v>
      </c>
      <c r="D28" s="179" t="s">
        <v>134</v>
      </c>
      <c r="F28" s="221"/>
      <c r="G28" s="187"/>
      <c r="H28" s="221"/>
      <c r="I28" s="761"/>
    </row>
    <row r="29" spans="1:9" ht="12.9" customHeight="1">
      <c r="A29" s="178">
        <v>153</v>
      </c>
      <c r="D29" s="179" t="s">
        <v>135</v>
      </c>
      <c r="F29" s="221"/>
      <c r="G29" s="188"/>
      <c r="H29" s="221"/>
      <c r="I29" s="761"/>
    </row>
    <row r="30" spans="1:9" ht="12.9" customHeight="1">
      <c r="A30" s="178">
        <v>154</v>
      </c>
      <c r="D30" s="179" t="s">
        <v>136</v>
      </c>
      <c r="F30" s="219"/>
      <c r="G30" s="190"/>
      <c r="H30" s="219"/>
      <c r="I30" s="761"/>
    </row>
    <row r="31" spans="1:9" ht="5.25" customHeight="1">
      <c r="A31" s="172"/>
      <c r="F31" s="191"/>
      <c r="G31" s="180"/>
      <c r="H31" s="191"/>
      <c r="I31" s="761"/>
    </row>
    <row r="32" spans="1:9" ht="12.75" customHeight="1">
      <c r="A32" s="172"/>
      <c r="F32" s="226">
        <f>SUM(F27:F30)</f>
        <v>0</v>
      </c>
      <c r="G32" s="180"/>
      <c r="H32" s="226">
        <f>SUM(H27:H30)</f>
        <v>0</v>
      </c>
      <c r="I32" s="761"/>
    </row>
    <row r="33" spans="1:9">
      <c r="A33" s="172"/>
      <c r="C33" s="177" t="s">
        <v>137</v>
      </c>
      <c r="F33" s="180"/>
      <c r="G33" s="180"/>
      <c r="H33" s="180"/>
      <c r="I33" s="761"/>
    </row>
    <row r="34" spans="1:9" ht="3" customHeight="1">
      <c r="A34" s="172"/>
      <c r="F34" s="180"/>
      <c r="G34" s="180"/>
      <c r="H34" s="180"/>
      <c r="I34" s="761"/>
    </row>
    <row r="35" spans="1:9" ht="12.9" customHeight="1">
      <c r="A35" s="178">
        <v>171</v>
      </c>
      <c r="D35" s="179" t="s">
        <v>138</v>
      </c>
      <c r="F35" s="220"/>
      <c r="G35" s="180"/>
      <c r="H35" s="220"/>
      <c r="I35" s="761"/>
    </row>
    <row r="36" spans="1:9" ht="12.9" customHeight="1">
      <c r="A36" s="178">
        <v>172</v>
      </c>
      <c r="D36" s="179" t="s">
        <v>140</v>
      </c>
      <c r="F36" s="221"/>
      <c r="G36" s="180"/>
      <c r="H36" s="221"/>
      <c r="I36" s="761"/>
    </row>
    <row r="37" spans="1:9" ht="12.9" customHeight="1">
      <c r="A37" s="178">
        <v>173</v>
      </c>
      <c r="D37" s="179" t="s">
        <v>139</v>
      </c>
      <c r="F37" s="221"/>
      <c r="G37" s="180"/>
      <c r="H37" s="221"/>
      <c r="I37" s="761"/>
    </row>
    <row r="38" spans="1:9" ht="12.9" customHeight="1">
      <c r="A38" s="178">
        <v>174</v>
      </c>
      <c r="D38" s="179" t="s">
        <v>141</v>
      </c>
      <c r="F38" s="221"/>
      <c r="G38" s="180"/>
      <c r="H38" s="221"/>
      <c r="I38" s="761"/>
    </row>
    <row r="39" spans="1:9" ht="12.9" customHeight="1">
      <c r="A39" s="178">
        <v>175</v>
      </c>
      <c r="D39" s="179" t="s">
        <v>142</v>
      </c>
      <c r="F39" s="221"/>
      <c r="G39" s="180"/>
      <c r="H39" s="221"/>
      <c r="I39" s="761"/>
    </row>
    <row r="40" spans="1:9" ht="12.9" customHeight="1">
      <c r="A40" s="178">
        <v>176</v>
      </c>
      <c r="D40" s="179" t="s">
        <v>143</v>
      </c>
      <c r="F40" s="221"/>
      <c r="G40" s="180"/>
      <c r="H40" s="221"/>
      <c r="I40" s="761"/>
    </row>
    <row r="41" spans="1:9" ht="12.9" customHeight="1">
      <c r="A41" s="178">
        <v>177</v>
      </c>
      <c r="D41" s="179" t="s">
        <v>144</v>
      </c>
      <c r="F41" s="221"/>
      <c r="G41" s="180"/>
      <c r="H41" s="221"/>
      <c r="I41" s="761"/>
    </row>
    <row r="42" spans="1:9" ht="12.9" customHeight="1">
      <c r="A42" s="178">
        <v>178</v>
      </c>
      <c r="D42" s="15" t="s">
        <v>423</v>
      </c>
      <c r="F42" s="24">
        <f>-('10-Dedicated Donations Summary'!$J$51)</f>
        <v>0</v>
      </c>
      <c r="G42" s="180"/>
      <c r="H42" s="221"/>
      <c r="I42" s="761"/>
    </row>
    <row r="43" spans="1:9" ht="12.9" customHeight="1">
      <c r="A43" s="178">
        <v>179</v>
      </c>
      <c r="D43" s="179" t="s">
        <v>104</v>
      </c>
      <c r="F43" s="221"/>
      <c r="G43" s="180"/>
      <c r="H43" s="221"/>
      <c r="I43" s="761"/>
    </row>
    <row r="44" spans="1:9" ht="12.9" customHeight="1">
      <c r="A44" s="178">
        <v>189</v>
      </c>
      <c r="D44" s="192" t="s">
        <v>145</v>
      </c>
      <c r="E44" s="193"/>
      <c r="F44" s="219"/>
      <c r="G44" s="180"/>
      <c r="H44" s="219"/>
      <c r="I44" s="761"/>
    </row>
    <row r="45" spans="1:9" ht="4.5" customHeight="1">
      <c r="A45" s="172"/>
      <c r="F45" s="180"/>
      <c r="G45" s="180"/>
      <c r="H45" s="180"/>
      <c r="I45" s="761"/>
    </row>
    <row r="46" spans="1:9" ht="14.25" customHeight="1">
      <c r="A46" s="172"/>
      <c r="F46" s="226">
        <f>SUM(F35:F44)</f>
        <v>0</v>
      </c>
      <c r="G46" s="180"/>
      <c r="H46" s="226">
        <f>SUM(H35:H44)</f>
        <v>0</v>
      </c>
      <c r="I46" s="761"/>
    </row>
    <row r="47" spans="1:9" ht="6" customHeight="1">
      <c r="A47" s="172"/>
      <c r="F47" s="180"/>
      <c r="G47" s="180"/>
      <c r="H47" s="194"/>
      <c r="I47" s="761"/>
    </row>
    <row r="48" spans="1:9" ht="16.2" thickBot="1">
      <c r="A48" s="172"/>
      <c r="C48" s="97" t="s">
        <v>146</v>
      </c>
      <c r="D48" s="174"/>
      <c r="E48" s="175"/>
      <c r="F48" s="195">
        <f>+F16+F24+F32+F46</f>
        <v>0</v>
      </c>
      <c r="G48" s="180"/>
      <c r="H48" s="195">
        <f>+H16+H24+H32+H46</f>
        <v>0</v>
      </c>
      <c r="I48" s="761"/>
    </row>
    <row r="49" spans="1:12" ht="6" customHeight="1" thickTop="1">
      <c r="A49" s="172"/>
      <c r="D49" s="174"/>
      <c r="E49" s="175"/>
      <c r="F49" s="187"/>
      <c r="G49" s="180"/>
      <c r="H49" s="187"/>
      <c r="I49" s="761"/>
    </row>
    <row r="50" spans="1:12" ht="15.6">
      <c r="A50" s="172"/>
      <c r="D50" s="174" t="s">
        <v>147</v>
      </c>
      <c r="E50" s="175"/>
      <c r="F50" s="187"/>
      <c r="G50" s="180"/>
      <c r="H50" s="187"/>
      <c r="I50" s="761"/>
    </row>
    <row r="51" spans="1:12" ht="6" customHeight="1">
      <c r="A51" s="172"/>
      <c r="F51" s="180"/>
      <c r="G51" s="180"/>
      <c r="H51" s="180"/>
      <c r="I51" s="761"/>
    </row>
    <row r="52" spans="1:12">
      <c r="A52" s="172"/>
      <c r="C52" s="177" t="s">
        <v>148</v>
      </c>
      <c r="F52" s="180"/>
      <c r="G52" s="180"/>
      <c r="H52" s="180"/>
      <c r="I52" s="761"/>
    </row>
    <row r="53" spans="1:12" ht="3" customHeight="1">
      <c r="A53" s="172"/>
      <c r="F53" s="180"/>
      <c r="G53" s="180"/>
      <c r="H53" s="180"/>
      <c r="I53" s="761"/>
    </row>
    <row r="54" spans="1:12" ht="12.9" customHeight="1">
      <c r="A54" s="178">
        <v>201</v>
      </c>
      <c r="D54" s="179" t="s">
        <v>257</v>
      </c>
      <c r="F54" s="220"/>
      <c r="G54" s="196"/>
      <c r="H54" s="220"/>
      <c r="I54" s="761"/>
    </row>
    <row r="55" spans="1:12" ht="12.9" customHeight="1">
      <c r="A55" s="178">
        <v>202</v>
      </c>
      <c r="D55" s="179" t="s">
        <v>149</v>
      </c>
      <c r="F55" s="221"/>
      <c r="G55" s="196"/>
      <c r="H55" s="221"/>
      <c r="I55" s="761"/>
    </row>
    <row r="56" spans="1:12" ht="12.9" customHeight="1">
      <c r="A56" s="178">
        <v>203</v>
      </c>
      <c r="D56" s="25" t="s">
        <v>515</v>
      </c>
      <c r="F56" s="222"/>
      <c r="G56" s="197"/>
      <c r="H56" s="222"/>
      <c r="I56" s="761"/>
    </row>
    <row r="57" spans="1:12" ht="12.9" customHeight="1">
      <c r="A57" s="178">
        <v>204</v>
      </c>
      <c r="D57" s="185" t="s">
        <v>497</v>
      </c>
      <c r="F57" s="24">
        <f>'8-Diocesan Contribution'!S57</f>
        <v>0</v>
      </c>
      <c r="G57" s="186"/>
      <c r="H57" s="221"/>
      <c r="I57" s="761"/>
      <c r="L57" s="198"/>
    </row>
    <row r="58" spans="1:12" ht="12.9" customHeight="1">
      <c r="A58" s="178">
        <v>205</v>
      </c>
      <c r="D58" s="185" t="s">
        <v>498</v>
      </c>
      <c r="F58" s="221"/>
      <c r="G58" s="186"/>
      <c r="H58" s="221"/>
      <c r="I58" s="761"/>
    </row>
    <row r="59" spans="1:12" ht="12.9" customHeight="1">
      <c r="A59" s="178">
        <v>206</v>
      </c>
      <c r="D59" s="179" t="s">
        <v>150</v>
      </c>
      <c r="F59" s="221"/>
      <c r="G59" s="186"/>
      <c r="H59" s="221"/>
      <c r="I59" s="761"/>
    </row>
    <row r="60" spans="1:12" ht="12.9" customHeight="1">
      <c r="A60" s="178">
        <v>207</v>
      </c>
      <c r="D60" s="179" t="s">
        <v>151</v>
      </c>
      <c r="F60" s="221"/>
      <c r="G60" s="186"/>
      <c r="H60" s="221"/>
      <c r="I60" s="761"/>
    </row>
    <row r="61" spans="1:12" ht="12.9" customHeight="1">
      <c r="A61" s="178">
        <v>208</v>
      </c>
      <c r="D61" s="182" t="s">
        <v>283</v>
      </c>
      <c r="F61" s="219"/>
      <c r="G61" s="196"/>
      <c r="H61" s="219"/>
      <c r="I61" s="761"/>
    </row>
    <row r="62" spans="1:12" ht="3" customHeight="1">
      <c r="A62" s="172"/>
      <c r="F62" s="199"/>
      <c r="G62" s="200"/>
      <c r="H62" s="199"/>
      <c r="I62" s="761"/>
    </row>
    <row r="63" spans="1:12" ht="14.25" customHeight="1">
      <c r="A63" s="172"/>
      <c r="F63" s="226">
        <f>SUM(F54:F61)</f>
        <v>0</v>
      </c>
      <c r="G63" s="200"/>
      <c r="H63" s="226">
        <f>SUM(H54:H61)</f>
        <v>0</v>
      </c>
      <c r="I63" s="761"/>
    </row>
    <row r="64" spans="1:12">
      <c r="A64" s="172"/>
      <c r="C64" s="177" t="s">
        <v>152</v>
      </c>
      <c r="D64" s="97"/>
      <c r="E64" s="97"/>
      <c r="F64" s="180"/>
      <c r="G64" s="180"/>
      <c r="H64" s="180"/>
      <c r="I64" s="761"/>
    </row>
    <row r="65" spans="1:13" ht="3" customHeight="1">
      <c r="A65" s="172"/>
      <c r="F65" s="223"/>
      <c r="G65" s="180"/>
      <c r="H65" s="180"/>
      <c r="I65" s="761"/>
    </row>
    <row r="66" spans="1:13" ht="12.9" customHeight="1">
      <c r="A66" s="178">
        <v>211</v>
      </c>
      <c r="D66" s="179" t="s">
        <v>153</v>
      </c>
      <c r="F66" s="220"/>
      <c r="G66" s="186"/>
      <c r="H66" s="220"/>
      <c r="I66" s="761"/>
    </row>
    <row r="67" spans="1:13" ht="12.9" customHeight="1">
      <c r="A67" s="178">
        <v>212</v>
      </c>
      <c r="D67" s="179" t="s">
        <v>154</v>
      </c>
      <c r="F67" s="221"/>
      <c r="G67" s="186"/>
      <c r="H67" s="221"/>
      <c r="I67" s="761"/>
    </row>
    <row r="68" spans="1:13" ht="12.9" customHeight="1">
      <c r="A68" s="178">
        <v>213</v>
      </c>
      <c r="D68" s="179" t="s">
        <v>155</v>
      </c>
      <c r="F68" s="219"/>
      <c r="G68" s="196"/>
      <c r="H68" s="219"/>
      <c r="I68" s="761"/>
    </row>
    <row r="69" spans="1:13" ht="6" customHeight="1">
      <c r="A69" s="172"/>
      <c r="F69" s="180"/>
      <c r="G69" s="180"/>
      <c r="H69" s="180"/>
      <c r="I69" s="761"/>
    </row>
    <row r="70" spans="1:13" ht="15" customHeight="1">
      <c r="A70" s="172"/>
      <c r="F70" s="226">
        <f>SUM(F66:F68)</f>
        <v>0</v>
      </c>
      <c r="G70" s="180"/>
      <c r="H70" s="226">
        <f>SUM(H66:H68)</f>
        <v>0</v>
      </c>
      <c r="I70" s="761"/>
    </row>
    <row r="71" spans="1:13" ht="15.6">
      <c r="A71" s="172"/>
      <c r="D71" s="174" t="s">
        <v>156</v>
      </c>
      <c r="E71" s="175"/>
      <c r="F71" s="180"/>
      <c r="G71" s="180"/>
      <c r="H71" s="180"/>
      <c r="I71" s="761"/>
    </row>
    <row r="72" spans="1:13" ht="2.25" customHeight="1">
      <c r="A72" s="172"/>
      <c r="F72" s="180"/>
      <c r="G72" s="180"/>
      <c r="H72" s="180"/>
      <c r="I72" s="761"/>
    </row>
    <row r="73" spans="1:13" ht="12.9" customHeight="1">
      <c r="A73" s="178">
        <v>290</v>
      </c>
      <c r="C73" s="179" t="s">
        <v>158</v>
      </c>
      <c r="D73" s="185"/>
      <c r="F73" s="201">
        <f>H77-H74+F42</f>
        <v>0</v>
      </c>
      <c r="G73" s="186"/>
      <c r="H73" s="220"/>
      <c r="I73" s="761"/>
    </row>
    <row r="74" spans="1:13" ht="12.9" customHeight="1">
      <c r="A74" s="178">
        <v>292</v>
      </c>
      <c r="C74" s="15" t="s">
        <v>424</v>
      </c>
      <c r="D74" s="15"/>
      <c r="F74" s="24">
        <f>'10-Dedicated Donations Summary'!$J$55</f>
        <v>0</v>
      </c>
      <c r="G74" s="186"/>
      <c r="H74" s="221"/>
      <c r="I74" s="761"/>
    </row>
    <row r="75" spans="1:13" ht="12.9" customHeight="1">
      <c r="A75" s="178">
        <v>299</v>
      </c>
      <c r="C75" s="185" t="s">
        <v>419</v>
      </c>
      <c r="F75" s="202">
        <f>'5-REVENUES'!H56-'6-EXPENSES'!G83</f>
        <v>0</v>
      </c>
      <c r="G75" s="198"/>
      <c r="H75" s="202">
        <f>'5-REVENUES'!J56-'6-EXPENSES'!I83</f>
        <v>0</v>
      </c>
      <c r="I75" s="761"/>
    </row>
    <row r="76" spans="1:13" ht="12.9" customHeight="1">
      <c r="A76" s="172"/>
      <c r="F76" s="180"/>
      <c r="G76" s="180"/>
      <c r="H76" s="180"/>
      <c r="I76" s="761"/>
      <c r="M76" s="203"/>
    </row>
    <row r="77" spans="1:13" ht="15.9" customHeight="1">
      <c r="A77" s="172"/>
      <c r="C77" s="204" t="s">
        <v>157</v>
      </c>
      <c r="E77" s="205">
        <f>'1-Front Page'!I7</f>
        <v>2024</v>
      </c>
      <c r="F77" s="224">
        <f>+F73+F74+F75</f>
        <v>0</v>
      </c>
      <c r="G77" s="187"/>
      <c r="H77" s="225">
        <f>+H73+H74+H75</f>
        <v>0</v>
      </c>
      <c r="I77" s="761"/>
    </row>
    <row r="78" spans="1:13" ht="6" customHeight="1">
      <c r="A78" s="172"/>
      <c r="F78" s="191"/>
      <c r="G78" s="191"/>
      <c r="H78" s="206"/>
      <c r="I78" s="761"/>
    </row>
    <row r="79" spans="1:13" ht="6" customHeight="1">
      <c r="A79" s="172"/>
      <c r="F79" s="180"/>
      <c r="G79" s="180"/>
      <c r="H79" s="194"/>
      <c r="I79" s="761"/>
    </row>
    <row r="80" spans="1:13" ht="20.100000000000001" customHeight="1" thickBot="1">
      <c r="A80" s="172"/>
      <c r="C80" s="97" t="s">
        <v>159</v>
      </c>
      <c r="D80" s="97"/>
      <c r="E80" s="97"/>
      <c r="F80" s="195">
        <f>F77+F70+F63</f>
        <v>0</v>
      </c>
      <c r="G80" s="187"/>
      <c r="H80" s="195">
        <f>H77+H70+H63</f>
        <v>0</v>
      </c>
      <c r="I80" s="761"/>
    </row>
    <row r="81" spans="1:9" ht="7.5" customHeight="1" thickTop="1" thickBot="1">
      <c r="A81" s="207"/>
      <c r="B81" s="208"/>
      <c r="C81" s="208"/>
      <c r="D81" s="208"/>
      <c r="E81" s="208"/>
      <c r="F81" s="209"/>
      <c r="G81" s="209"/>
      <c r="H81" s="210"/>
      <c r="I81" s="762"/>
    </row>
  </sheetData>
  <sheetProtection algorithmName="SHA-512" hashValue="oA3uWE8+y9nviFE7Fn8kf55U6Hez3LdyfWBPhcYrlhSBIm0HIJFsmSwNm1+K/hz2wlJI0wt0muuDfgBO6JQpOw==" saltValue="XhufJ1m84UMkjV6gHMBnEA==" spinCount="100000" sheet="1" objects="1" scenarios="1" selectLockedCells="1"/>
  <mergeCells count="6">
    <mergeCell ref="A1:I1"/>
    <mergeCell ref="I6:I81"/>
    <mergeCell ref="A2:I2"/>
    <mergeCell ref="A3:I3"/>
    <mergeCell ref="A4:D4"/>
    <mergeCell ref="A5:I5"/>
  </mergeCells>
  <printOptions horizontalCentered="1" verticalCentered="1"/>
  <pageMargins left="0.59055118110236227" right="0.51181102362204722" top="0.39370078740157483" bottom="0.39370078740157483" header="0.31496062992125984" footer="0.27559055118110237"/>
  <pageSetup scale="88" orientation="portrait" r:id="rId1"/>
  <headerFooter alignWithMargins="0">
    <oddFooter>&amp;C
Page 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48"/>
  </sheetPr>
  <dimension ref="A1:M57"/>
  <sheetViews>
    <sheetView zoomScaleNormal="100" zoomScaleSheetLayoutView="100" workbookViewId="0">
      <selection activeCell="J7" sqref="J7"/>
    </sheetView>
  </sheetViews>
  <sheetFormatPr baseColWidth="10" defaultColWidth="9.109375" defaultRowHeight="13.2"/>
  <cols>
    <col min="1" max="1" width="6.6640625" style="270" customWidth="1"/>
    <col min="2" max="2" width="0.88671875" style="227" customWidth="1"/>
    <col min="3" max="3" width="1.6640625" style="227" customWidth="1"/>
    <col min="4" max="4" width="5.6640625" style="227" customWidth="1"/>
    <col min="5" max="5" width="47.109375" style="227" customWidth="1"/>
    <col min="6" max="6" width="8.6640625" style="227" customWidth="1"/>
    <col min="7" max="7" width="4" style="227" customWidth="1"/>
    <col min="8" max="8" width="15.33203125" style="237" bestFit="1" customWidth="1"/>
    <col min="9" max="9" width="1.33203125" style="237" customWidth="1"/>
    <col min="10" max="10" width="15.33203125" style="227" bestFit="1" customWidth="1"/>
    <col min="11" max="11" width="1.33203125" style="227" customWidth="1"/>
    <col min="12" max="16384" width="9.109375" style="227"/>
  </cols>
  <sheetData>
    <row r="1" spans="1:11" ht="18" customHeight="1">
      <c r="A1" s="777" t="str">
        <f>'1-Front Page'!A3:L3</f>
        <v>THE  FABRIQUE  OF  THE  PARISH  OF</v>
      </c>
      <c r="B1" s="777"/>
      <c r="C1" s="777"/>
      <c r="D1" s="777"/>
      <c r="E1" s="777"/>
      <c r="F1" s="777"/>
      <c r="G1" s="777"/>
      <c r="H1" s="777"/>
      <c r="I1" s="777"/>
      <c r="J1" s="777"/>
      <c r="K1" s="777"/>
    </row>
    <row r="2" spans="1:11" ht="21" customHeight="1" thickBot="1">
      <c r="A2" s="777">
        <f>'1-Front Page'!A4:L4</f>
        <v>0</v>
      </c>
      <c r="B2" s="777"/>
      <c r="C2" s="777"/>
      <c r="D2" s="777"/>
      <c r="E2" s="777"/>
      <c r="F2" s="777"/>
      <c r="G2" s="777"/>
      <c r="H2" s="777"/>
      <c r="I2" s="777"/>
      <c r="J2" s="777"/>
      <c r="K2" s="777"/>
    </row>
    <row r="3" spans="1:11" ht="21" customHeight="1">
      <c r="A3" s="778" t="s">
        <v>261</v>
      </c>
      <c r="B3" s="779"/>
      <c r="C3" s="779"/>
      <c r="D3" s="779"/>
      <c r="E3" s="779"/>
      <c r="F3" s="779"/>
      <c r="G3" s="779"/>
      <c r="H3" s="779"/>
      <c r="I3" s="779"/>
      <c r="J3" s="779"/>
      <c r="K3" s="228"/>
    </row>
    <row r="4" spans="1:11" ht="18" customHeight="1" thickBot="1">
      <c r="A4" s="780" t="s">
        <v>160</v>
      </c>
      <c r="B4" s="781"/>
      <c r="C4" s="781"/>
      <c r="D4" s="781"/>
      <c r="E4" s="781"/>
      <c r="F4" s="229">
        <f>'1-Front Page'!I7</f>
        <v>2024</v>
      </c>
      <c r="G4" s="782"/>
      <c r="H4" s="783"/>
      <c r="I4" s="783"/>
      <c r="J4" s="783"/>
      <c r="K4" s="784"/>
    </row>
    <row r="5" spans="1:11" ht="16.5" customHeight="1" thickTop="1">
      <c r="A5" s="230"/>
      <c r="B5" s="231"/>
      <c r="C5" s="231"/>
      <c r="D5" s="231"/>
      <c r="E5" s="231"/>
      <c r="F5" s="231"/>
      <c r="G5" s="231"/>
      <c r="H5" s="232">
        <f>+F4</f>
        <v>2024</v>
      </c>
      <c r="I5" s="233"/>
      <c r="J5" s="232">
        <f>+H5-1</f>
        <v>2023</v>
      </c>
      <c r="K5" s="773"/>
    </row>
    <row r="6" spans="1:11" ht="15" customHeight="1">
      <c r="A6" s="234"/>
      <c r="B6" s="235"/>
      <c r="C6" s="74" t="s">
        <v>161</v>
      </c>
      <c r="H6" s="236"/>
      <c r="K6" s="774"/>
    </row>
    <row r="7" spans="1:11" ht="15" customHeight="1">
      <c r="A7" s="234">
        <v>401</v>
      </c>
      <c r="B7" s="235"/>
      <c r="D7" s="72" t="s">
        <v>162</v>
      </c>
      <c r="H7" s="271"/>
      <c r="I7" s="238"/>
      <c r="J7" s="271"/>
      <c r="K7" s="774"/>
    </row>
    <row r="8" spans="1:11" ht="15" customHeight="1">
      <c r="A8" s="234">
        <v>402</v>
      </c>
      <c r="B8" s="235"/>
      <c r="D8" s="72" t="s">
        <v>163</v>
      </c>
      <c r="H8" s="272"/>
      <c r="I8" s="238"/>
      <c r="J8" s="272"/>
      <c r="K8" s="774"/>
    </row>
    <row r="9" spans="1:11" ht="15" customHeight="1">
      <c r="A9" s="234">
        <v>403</v>
      </c>
      <c r="B9" s="235"/>
      <c r="D9" s="72" t="s">
        <v>164</v>
      </c>
      <c r="H9" s="272"/>
      <c r="I9" s="238"/>
      <c r="J9" s="272"/>
      <c r="K9" s="774"/>
    </row>
    <row r="10" spans="1:11" ht="15" customHeight="1">
      <c r="A10" s="234">
        <v>404</v>
      </c>
      <c r="B10" s="235"/>
      <c r="D10" s="239" t="s">
        <v>420</v>
      </c>
      <c r="H10" s="272"/>
      <c r="I10" s="238"/>
      <c r="J10" s="272"/>
      <c r="K10" s="774"/>
    </row>
    <row r="11" spans="1:11" ht="15" customHeight="1">
      <c r="A11" s="234">
        <v>406</v>
      </c>
      <c r="B11" s="235"/>
      <c r="D11" s="72" t="s">
        <v>165</v>
      </c>
      <c r="H11" s="272"/>
      <c r="I11" s="238"/>
      <c r="J11" s="272"/>
      <c r="K11" s="774"/>
    </row>
    <row r="12" spans="1:11" ht="15" customHeight="1">
      <c r="A12" s="234">
        <v>407</v>
      </c>
      <c r="B12" s="235"/>
      <c r="D12" s="72" t="s">
        <v>166</v>
      </c>
      <c r="H12" s="272"/>
      <c r="I12" s="238"/>
      <c r="J12" s="272"/>
      <c r="K12" s="774"/>
    </row>
    <row r="13" spans="1:11" ht="15" customHeight="1">
      <c r="A13" s="234">
        <v>408</v>
      </c>
      <c r="B13" s="235"/>
      <c r="D13" s="72" t="s">
        <v>167</v>
      </c>
      <c r="H13" s="272"/>
      <c r="I13" s="238"/>
      <c r="J13" s="272"/>
      <c r="K13" s="774"/>
    </row>
    <row r="14" spans="1:11" ht="15" customHeight="1">
      <c r="A14" s="234">
        <v>409</v>
      </c>
      <c r="B14" s="235"/>
      <c r="D14" s="72" t="s">
        <v>168</v>
      </c>
      <c r="H14" s="272"/>
      <c r="I14" s="238"/>
      <c r="J14" s="272"/>
      <c r="K14" s="774"/>
    </row>
    <row r="15" spans="1:11" ht="15" customHeight="1">
      <c r="A15" s="234"/>
      <c r="B15" s="235"/>
      <c r="D15" s="72" t="s">
        <v>169</v>
      </c>
      <c r="H15" s="273"/>
      <c r="I15" s="238"/>
      <c r="J15" s="273"/>
      <c r="K15" s="774"/>
    </row>
    <row r="16" spans="1:11" ht="15" customHeight="1">
      <c r="A16" s="234">
        <v>410</v>
      </c>
      <c r="B16" s="235"/>
      <c r="D16" s="72" t="s">
        <v>12</v>
      </c>
      <c r="E16" s="72" t="s">
        <v>170</v>
      </c>
      <c r="H16" s="272"/>
      <c r="I16" s="238"/>
      <c r="J16" s="272"/>
      <c r="K16" s="774"/>
    </row>
    <row r="17" spans="1:11" ht="15" customHeight="1">
      <c r="A17" s="234">
        <v>411</v>
      </c>
      <c r="B17" s="235"/>
      <c r="D17" s="72" t="s">
        <v>13</v>
      </c>
      <c r="E17" s="72" t="s">
        <v>171</v>
      </c>
      <c r="H17" s="272"/>
      <c r="I17" s="238"/>
      <c r="J17" s="272"/>
      <c r="K17" s="774"/>
    </row>
    <row r="18" spans="1:11" ht="15" customHeight="1">
      <c r="A18" s="234">
        <v>412</v>
      </c>
      <c r="B18" s="235"/>
      <c r="D18" s="72" t="s">
        <v>14</v>
      </c>
      <c r="E18" s="72" t="s">
        <v>172</v>
      </c>
      <c r="H18" s="272"/>
      <c r="I18" s="238"/>
      <c r="J18" s="272"/>
      <c r="K18" s="774"/>
    </row>
    <row r="19" spans="1:11" ht="15" customHeight="1">
      <c r="A19" s="234">
        <v>413</v>
      </c>
      <c r="B19" s="235"/>
      <c r="D19" s="72" t="s">
        <v>15</v>
      </c>
      <c r="E19" s="72" t="s">
        <v>173</v>
      </c>
      <c r="H19" s="272"/>
      <c r="I19" s="238"/>
      <c r="J19" s="272"/>
      <c r="K19" s="774"/>
    </row>
    <row r="20" spans="1:11" ht="15" customHeight="1">
      <c r="A20" s="234">
        <v>414</v>
      </c>
      <c r="B20" s="235"/>
      <c r="D20" s="72" t="s">
        <v>16</v>
      </c>
      <c r="E20" s="72" t="s">
        <v>174</v>
      </c>
      <c r="H20" s="272"/>
      <c r="I20" s="238"/>
      <c r="J20" s="272"/>
      <c r="K20" s="774"/>
    </row>
    <row r="21" spans="1:11" ht="15" customHeight="1">
      <c r="A21" s="234">
        <v>415</v>
      </c>
      <c r="B21" s="235"/>
      <c r="D21" s="72" t="s">
        <v>258</v>
      </c>
      <c r="E21" s="72"/>
      <c r="H21" s="274"/>
      <c r="I21" s="240"/>
      <c r="J21" s="274"/>
      <c r="K21" s="774"/>
    </row>
    <row r="22" spans="1:11" ht="3" customHeight="1">
      <c r="A22" s="234"/>
      <c r="B22" s="235"/>
      <c r="H22" s="241"/>
      <c r="I22" s="242"/>
      <c r="J22" s="241"/>
      <c r="K22" s="774"/>
    </row>
    <row r="23" spans="1:11" ht="12.75" customHeight="1">
      <c r="A23" s="234"/>
      <c r="B23" s="235"/>
      <c r="H23" s="278">
        <f>SUM(H7:H14,H16:H21)</f>
        <v>0</v>
      </c>
      <c r="I23" s="242"/>
      <c r="J23" s="278">
        <f>SUM(J7:J14,J16:J21)</f>
        <v>0</v>
      </c>
      <c r="K23" s="774"/>
    </row>
    <row r="24" spans="1:11" ht="15" customHeight="1">
      <c r="A24" s="234"/>
      <c r="B24" s="235"/>
      <c r="C24" s="74" t="s">
        <v>175</v>
      </c>
      <c r="H24" s="243"/>
      <c r="I24" s="242"/>
      <c r="J24" s="242"/>
      <c r="K24" s="774"/>
    </row>
    <row r="25" spans="1:11" ht="15" customHeight="1">
      <c r="A25" s="234">
        <v>421</v>
      </c>
      <c r="B25" s="235"/>
      <c r="D25" s="72" t="s">
        <v>259</v>
      </c>
      <c r="H25" s="271"/>
      <c r="I25" s="244"/>
      <c r="J25" s="271"/>
      <c r="K25" s="774"/>
    </row>
    <row r="26" spans="1:11" ht="15" customHeight="1">
      <c r="A26" s="234">
        <v>422</v>
      </c>
      <c r="B26" s="235"/>
      <c r="D26" s="72" t="s">
        <v>260</v>
      </c>
      <c r="H26" s="272"/>
      <c r="I26" s="244"/>
      <c r="J26" s="272"/>
      <c r="K26" s="774"/>
    </row>
    <row r="27" spans="1:11" ht="15" customHeight="1">
      <c r="A27" s="234">
        <v>423</v>
      </c>
      <c r="B27" s="235"/>
      <c r="D27" s="72" t="s">
        <v>176</v>
      </c>
      <c r="H27" s="274"/>
      <c r="I27" s="245"/>
      <c r="J27" s="274"/>
      <c r="K27" s="774"/>
    </row>
    <row r="28" spans="1:11" ht="2.25" customHeight="1">
      <c r="A28" s="234"/>
      <c r="B28" s="235"/>
      <c r="H28" s="246"/>
      <c r="I28" s="247"/>
      <c r="J28" s="246"/>
      <c r="K28" s="774"/>
    </row>
    <row r="29" spans="1:11" ht="12.75" customHeight="1">
      <c r="A29" s="234"/>
      <c r="B29" s="235"/>
      <c r="H29" s="278">
        <f>SUM(H25:H27)</f>
        <v>0</v>
      </c>
      <c r="I29" s="242"/>
      <c r="J29" s="278">
        <f>SUM(J25:J27)</f>
        <v>0</v>
      </c>
      <c r="K29" s="774"/>
    </row>
    <row r="30" spans="1:11" ht="15" customHeight="1">
      <c r="A30" s="234"/>
      <c r="B30" s="235"/>
      <c r="C30" s="74" t="s">
        <v>425</v>
      </c>
      <c r="H30" s="243"/>
      <c r="I30" s="242"/>
      <c r="J30" s="242"/>
      <c r="K30" s="774"/>
    </row>
    <row r="31" spans="1:11" ht="15" customHeight="1">
      <c r="A31" s="234">
        <v>431</v>
      </c>
      <c r="B31" s="235"/>
      <c r="D31" s="72" t="s">
        <v>17</v>
      </c>
      <c r="H31" s="271"/>
      <c r="I31" s="244"/>
      <c r="J31" s="271"/>
      <c r="K31" s="774"/>
    </row>
    <row r="32" spans="1:11" ht="15" customHeight="1">
      <c r="A32" s="234">
        <v>432</v>
      </c>
      <c r="B32" s="235"/>
      <c r="D32" s="72" t="s">
        <v>18</v>
      </c>
      <c r="H32" s="272"/>
      <c r="I32" s="244"/>
      <c r="J32" s="272"/>
      <c r="K32" s="774"/>
    </row>
    <row r="33" spans="1:13" ht="15" customHeight="1">
      <c r="A33" s="234">
        <v>433</v>
      </c>
      <c r="B33" s="235"/>
      <c r="D33" s="72" t="s">
        <v>177</v>
      </c>
      <c r="H33" s="272"/>
      <c r="I33" s="244"/>
      <c r="J33" s="272"/>
      <c r="K33" s="774"/>
    </row>
    <row r="34" spans="1:13" ht="15" customHeight="1">
      <c r="A34" s="234">
        <v>434</v>
      </c>
      <c r="B34" s="235"/>
      <c r="D34" s="239" t="s">
        <v>512</v>
      </c>
      <c r="E34" s="248"/>
      <c r="H34" s="274"/>
      <c r="I34" s="240"/>
      <c r="J34" s="274"/>
      <c r="K34" s="774"/>
    </row>
    <row r="35" spans="1:13" ht="3" customHeight="1">
      <c r="A35" s="234"/>
      <c r="B35" s="235"/>
      <c r="H35" s="241"/>
      <c r="I35" s="242"/>
      <c r="J35" s="241"/>
      <c r="K35" s="774"/>
    </row>
    <row r="36" spans="1:13" ht="13.5" customHeight="1">
      <c r="A36" s="234"/>
      <c r="B36" s="235"/>
      <c r="H36" s="278">
        <f>SUM(H31:H34)</f>
        <v>0</v>
      </c>
      <c r="I36" s="242"/>
      <c r="J36" s="278">
        <f>SUM(J31:J34)</f>
        <v>0</v>
      </c>
      <c r="K36" s="774"/>
    </row>
    <row r="37" spans="1:13" ht="15" customHeight="1">
      <c r="A37" s="234"/>
      <c r="B37" s="235"/>
      <c r="C37" s="74" t="s">
        <v>178</v>
      </c>
      <c r="H37" s="243"/>
      <c r="I37" s="242"/>
      <c r="J37" s="243"/>
      <c r="K37" s="774"/>
    </row>
    <row r="38" spans="1:13" ht="15" customHeight="1">
      <c r="A38" s="234">
        <v>441</v>
      </c>
      <c r="B38" s="235"/>
      <c r="C38" s="249"/>
      <c r="D38" s="72" t="s">
        <v>179</v>
      </c>
      <c r="H38" s="275"/>
      <c r="I38" s="250"/>
      <c r="J38" s="275"/>
      <c r="K38" s="774"/>
      <c r="M38" s="251"/>
    </row>
    <row r="39" spans="1:13" ht="15" customHeight="1">
      <c r="A39" s="234">
        <v>442</v>
      </c>
      <c r="B39" s="235"/>
      <c r="C39" s="249"/>
      <c r="D39" s="227" t="s">
        <v>421</v>
      </c>
      <c r="H39" s="276"/>
      <c r="I39" s="252">
        <f>SUM(H38:H39)</f>
        <v>0</v>
      </c>
      <c r="J39" s="276"/>
      <c r="K39" s="774"/>
    </row>
    <row r="40" spans="1:13" ht="3" customHeight="1">
      <c r="A40" s="234"/>
      <c r="B40" s="235"/>
      <c r="C40" s="227" t="s">
        <v>19</v>
      </c>
      <c r="H40" s="250"/>
      <c r="I40" s="253"/>
      <c r="J40" s="250"/>
      <c r="K40" s="774"/>
    </row>
    <row r="41" spans="1:13" ht="13.5" customHeight="1">
      <c r="A41" s="234"/>
      <c r="B41" s="235"/>
      <c r="H41" s="278">
        <f>SUM(H38:H39)</f>
        <v>0</v>
      </c>
      <c r="I41" s="254"/>
      <c r="J41" s="278">
        <f>SUM(J38:J39)</f>
        <v>0</v>
      </c>
      <c r="K41" s="774"/>
    </row>
    <row r="42" spans="1:13" ht="15" customHeight="1">
      <c r="A42" s="234"/>
      <c r="B42" s="235"/>
      <c r="C42" s="74" t="s">
        <v>180</v>
      </c>
      <c r="H42" s="243"/>
      <c r="I42" s="242"/>
      <c r="J42" s="242"/>
      <c r="K42" s="774"/>
    </row>
    <row r="43" spans="1:13" ht="15" customHeight="1">
      <c r="A43" s="234">
        <v>459</v>
      </c>
      <c r="B43" s="235"/>
      <c r="D43" s="227" t="s">
        <v>426</v>
      </c>
      <c r="H43" s="255">
        <f>-('10-Dedicated Donations Summary'!$J$29)</f>
        <v>0</v>
      </c>
      <c r="I43" s="242"/>
      <c r="J43" s="271"/>
      <c r="K43" s="774"/>
    </row>
    <row r="44" spans="1:13" ht="15" customHeight="1">
      <c r="A44" s="234">
        <v>460</v>
      </c>
      <c r="B44" s="235"/>
      <c r="D44" s="239" t="s">
        <v>513</v>
      </c>
      <c r="H44" s="272"/>
      <c r="I44" s="242"/>
      <c r="J44" s="272"/>
      <c r="K44" s="774"/>
    </row>
    <row r="45" spans="1:13" ht="15" customHeight="1">
      <c r="A45" s="234">
        <v>461</v>
      </c>
      <c r="B45" s="235"/>
      <c r="D45" s="72" t="s">
        <v>181</v>
      </c>
      <c r="H45" s="272"/>
      <c r="I45" s="242"/>
      <c r="J45" s="272"/>
      <c r="K45" s="774"/>
    </row>
    <row r="46" spans="1:13" ht="15" customHeight="1">
      <c r="A46" s="234">
        <v>462</v>
      </c>
      <c r="B46" s="235"/>
      <c r="D46" s="72" t="s">
        <v>183</v>
      </c>
      <c r="H46" s="272"/>
      <c r="I46" s="242"/>
      <c r="J46" s="272"/>
      <c r="K46" s="774"/>
    </row>
    <row r="47" spans="1:13" ht="15" customHeight="1">
      <c r="A47" s="234"/>
      <c r="B47" s="235"/>
      <c r="D47" s="776" t="s">
        <v>182</v>
      </c>
      <c r="E47" s="776"/>
      <c r="H47" s="17"/>
      <c r="I47" s="242"/>
      <c r="J47" s="17"/>
      <c r="K47" s="774"/>
    </row>
    <row r="48" spans="1:13" ht="15" customHeight="1">
      <c r="A48" s="234">
        <v>463</v>
      </c>
      <c r="B48" s="235"/>
      <c r="D48" s="256" t="s">
        <v>427</v>
      </c>
      <c r="E48" s="256"/>
      <c r="H48" s="272"/>
      <c r="I48" s="244"/>
      <c r="J48" s="272"/>
      <c r="K48" s="774"/>
    </row>
    <row r="49" spans="1:11" ht="15" customHeight="1">
      <c r="A49" s="234">
        <v>464</v>
      </c>
      <c r="B49" s="235"/>
      <c r="D49" s="239" t="s">
        <v>184</v>
      </c>
      <c r="H49" s="272"/>
      <c r="I49" s="244"/>
      <c r="J49" s="272"/>
      <c r="K49" s="774"/>
    </row>
    <row r="50" spans="1:11" ht="15" customHeight="1">
      <c r="A50" s="234">
        <v>466</v>
      </c>
      <c r="B50" s="235"/>
      <c r="D50" s="74" t="s">
        <v>523</v>
      </c>
      <c r="E50" s="74"/>
      <c r="H50" s="272"/>
      <c r="I50" s="244"/>
      <c r="J50" s="272"/>
      <c r="K50" s="774"/>
    </row>
    <row r="51" spans="1:11" ht="15" customHeight="1">
      <c r="A51" s="234">
        <v>468</v>
      </c>
      <c r="B51" s="235"/>
      <c r="D51" s="115" t="s">
        <v>185</v>
      </c>
      <c r="H51" s="272"/>
      <c r="I51" s="244"/>
      <c r="J51" s="272"/>
      <c r="K51" s="774"/>
    </row>
    <row r="52" spans="1:11" ht="15" customHeight="1">
      <c r="A52" s="234"/>
      <c r="B52" s="235"/>
      <c r="D52" s="257" t="s">
        <v>511</v>
      </c>
      <c r="H52" s="277"/>
      <c r="I52" s="242"/>
      <c r="J52" s="277"/>
      <c r="K52" s="774"/>
    </row>
    <row r="53" spans="1:11" ht="15" customHeight="1">
      <c r="A53" s="234">
        <v>469</v>
      </c>
      <c r="B53" s="235"/>
      <c r="D53" s="227" t="s">
        <v>428</v>
      </c>
      <c r="H53" s="274"/>
      <c r="I53" s="245"/>
      <c r="J53" s="274"/>
      <c r="K53" s="774"/>
    </row>
    <row r="54" spans="1:11" ht="2.25" customHeight="1">
      <c r="A54" s="234"/>
      <c r="B54" s="235"/>
      <c r="H54" s="241"/>
      <c r="I54" s="242"/>
      <c r="J54" s="241"/>
      <c r="K54" s="774"/>
    </row>
    <row r="55" spans="1:11" ht="15" customHeight="1">
      <c r="A55" s="234"/>
      <c r="B55" s="235"/>
      <c r="H55" s="278">
        <f>SUM(H43:H46,H48:H51,H53)</f>
        <v>0</v>
      </c>
      <c r="I55" s="242"/>
      <c r="J55" s="278">
        <f>SUM(J43:J46,J48:J51,J53)</f>
        <v>0</v>
      </c>
      <c r="K55" s="774"/>
    </row>
    <row r="56" spans="1:11" ht="20.399999999999999">
      <c r="A56" s="258" t="s">
        <v>22</v>
      </c>
      <c r="B56" s="235"/>
      <c r="C56" s="259" t="s">
        <v>187</v>
      </c>
      <c r="F56" s="260"/>
      <c r="G56" s="261" t="s">
        <v>22</v>
      </c>
      <c r="H56" s="262">
        <f>SUM(H23,H29,H36,H41,H55)</f>
        <v>0</v>
      </c>
      <c r="I56" s="262"/>
      <c r="J56" s="262">
        <f>SUM(J23,J29,J36,J41,J55)</f>
        <v>0</v>
      </c>
      <c r="K56" s="774"/>
    </row>
    <row r="57" spans="1:11" ht="13.8" thickBot="1">
      <c r="A57" s="263"/>
      <c r="B57" s="264"/>
      <c r="C57" s="265" t="s">
        <v>429</v>
      </c>
      <c r="D57" s="266"/>
      <c r="E57" s="267"/>
      <c r="F57" s="267"/>
      <c r="G57" s="267"/>
      <c r="H57" s="268"/>
      <c r="I57" s="268"/>
      <c r="J57" s="269"/>
      <c r="K57" s="775"/>
    </row>
  </sheetData>
  <sheetProtection algorithmName="SHA-512" hashValue="oJOtWy2wLzciLMtuGvQK82G+RSaoJ7RfUlhITLnmNyoer8989lYNVsNknSYk9b7tOMmQ3RrLo5cMt1ueU4UmyQ==" saltValue="x+TcSykHKBaCTdU/MNyRmg==" spinCount="100000" sheet="1" objects="1" scenarios="1" selectLockedCells="1"/>
  <mergeCells count="7">
    <mergeCell ref="K5:K57"/>
    <mergeCell ref="D47:E47"/>
    <mergeCell ref="A1:K1"/>
    <mergeCell ref="A2:K2"/>
    <mergeCell ref="A3:J3"/>
    <mergeCell ref="A4:E4"/>
    <mergeCell ref="G4:K4"/>
  </mergeCells>
  <printOptions horizontalCentered="1" verticalCentered="1"/>
  <pageMargins left="0.47244094488188981" right="0.47244094488188981" top="0.39370078740157483" bottom="0.39370078740157483" header="0.39370078740157483" footer="0.31496062992125984"/>
  <pageSetup scale="89" orientation="portrait" r:id="rId1"/>
  <headerFooter alignWithMargins="0">
    <oddHeader xml:space="preserve">&amp;R&amp;"Arial,Gras"&amp;Y
</oddHeader>
    <oddFooter>&amp;CPage 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13"/>
    <pageSetUpPr fitToPage="1"/>
  </sheetPr>
  <dimension ref="A1:J84"/>
  <sheetViews>
    <sheetView zoomScaleNormal="100" workbookViewId="0">
      <selection activeCell="B15" sqref="B15"/>
    </sheetView>
  </sheetViews>
  <sheetFormatPr baseColWidth="10" defaultColWidth="9.109375" defaultRowHeight="13.2"/>
  <cols>
    <col min="1" max="1" width="6.6640625" style="317" customWidth="1"/>
    <col min="2" max="2" width="0.88671875" style="279" customWidth="1"/>
    <col min="3" max="3" width="1.6640625" style="279" customWidth="1"/>
    <col min="4" max="4" width="25" style="279" customWidth="1"/>
    <col min="5" max="5" width="23.5546875" style="279" customWidth="1"/>
    <col min="6" max="6" width="10.33203125" style="279" customWidth="1"/>
    <col min="7" max="7" width="16.6640625" style="285" bestFit="1" customWidth="1"/>
    <col min="8" max="8" width="1.6640625" style="285" customWidth="1"/>
    <col min="9" max="9" width="16.6640625" style="279" bestFit="1" customWidth="1"/>
    <col min="10" max="10" width="1.33203125" style="279" customWidth="1"/>
    <col min="11" max="16384" width="9.109375" style="279"/>
  </cols>
  <sheetData>
    <row r="1" spans="1:10" ht="16.5" customHeight="1">
      <c r="A1" s="787" t="str">
        <f>'1-Front Page'!A3:L3</f>
        <v>THE  FABRIQUE  OF  THE  PARISH  OF</v>
      </c>
      <c r="B1" s="787"/>
      <c r="C1" s="787"/>
      <c r="D1" s="787"/>
      <c r="E1" s="787"/>
      <c r="F1" s="787"/>
      <c r="G1" s="787"/>
      <c r="H1" s="787"/>
      <c r="I1" s="787"/>
      <c r="J1" s="787"/>
    </row>
    <row r="2" spans="1:10" ht="13.5" customHeight="1" thickBot="1">
      <c r="A2" s="788">
        <f>'1-Front Page'!A4:L4</f>
        <v>0</v>
      </c>
      <c r="B2" s="788"/>
      <c r="C2" s="788"/>
      <c r="D2" s="788"/>
      <c r="E2" s="788"/>
      <c r="F2" s="788"/>
      <c r="G2" s="788"/>
      <c r="H2" s="788"/>
      <c r="I2" s="788"/>
      <c r="J2" s="788"/>
    </row>
    <row r="3" spans="1:10" ht="15" customHeight="1">
      <c r="A3" s="778" t="s">
        <v>188</v>
      </c>
      <c r="B3" s="779"/>
      <c r="C3" s="779"/>
      <c r="D3" s="779"/>
      <c r="E3" s="779"/>
      <c r="F3" s="779"/>
      <c r="G3" s="779"/>
      <c r="H3" s="779"/>
      <c r="I3" s="779"/>
      <c r="J3" s="228"/>
    </row>
    <row r="4" spans="1:10" ht="14.25" customHeight="1" thickBot="1">
      <c r="A4" s="789" t="s">
        <v>160</v>
      </c>
      <c r="B4" s="790"/>
      <c r="C4" s="790"/>
      <c r="D4" s="790"/>
      <c r="E4" s="790"/>
      <c r="F4" s="229">
        <f>'1-Front Page'!I7</f>
        <v>2024</v>
      </c>
      <c r="G4" s="791"/>
      <c r="H4" s="791"/>
      <c r="I4" s="791"/>
      <c r="J4" s="792"/>
    </row>
    <row r="5" spans="1:10" ht="16.5" customHeight="1" thickTop="1">
      <c r="A5" s="280"/>
      <c r="G5" s="281">
        <f>+F4</f>
        <v>2024</v>
      </c>
      <c r="H5" s="282"/>
      <c r="I5" s="281">
        <f>+G5-1</f>
        <v>2023</v>
      </c>
      <c r="J5" s="785"/>
    </row>
    <row r="6" spans="1:10" ht="13.5" customHeight="1">
      <c r="A6" s="280"/>
      <c r="C6" s="283" t="s">
        <v>20</v>
      </c>
      <c r="G6" s="284"/>
      <c r="J6" s="785"/>
    </row>
    <row r="7" spans="1:10" s="287" customFormat="1" ht="12.9" customHeight="1">
      <c r="A7" s="286">
        <v>501</v>
      </c>
      <c r="D7" s="179" t="s">
        <v>262</v>
      </c>
      <c r="G7" s="275"/>
      <c r="H7" s="288"/>
      <c r="I7" s="275"/>
      <c r="J7" s="785"/>
    </row>
    <row r="8" spans="1:10" s="287" customFormat="1" ht="12.9" customHeight="1">
      <c r="A8" s="286">
        <v>502</v>
      </c>
      <c r="D8" s="179" t="s">
        <v>189</v>
      </c>
      <c r="G8" s="318"/>
      <c r="H8" s="288"/>
      <c r="I8" s="318"/>
      <c r="J8" s="785"/>
    </row>
    <row r="9" spans="1:10" s="287" customFormat="1" ht="12.9" customHeight="1">
      <c r="A9" s="286">
        <v>503</v>
      </c>
      <c r="D9" s="25" t="s">
        <v>514</v>
      </c>
      <c r="E9" s="18"/>
      <c r="G9" s="318"/>
      <c r="H9" s="288"/>
      <c r="I9" s="318"/>
      <c r="J9" s="785"/>
    </row>
    <row r="10" spans="1:10" s="287" customFormat="1" ht="12.9" customHeight="1">
      <c r="A10" s="286">
        <v>521</v>
      </c>
      <c r="D10" s="179" t="s">
        <v>263</v>
      </c>
      <c r="G10" s="318"/>
      <c r="H10" s="288"/>
      <c r="I10" s="318"/>
      <c r="J10" s="785"/>
    </row>
    <row r="11" spans="1:10" s="287" customFormat="1" ht="12.9" customHeight="1">
      <c r="A11" s="286">
        <v>524</v>
      </c>
      <c r="D11" s="179" t="s">
        <v>190</v>
      </c>
      <c r="G11" s="318"/>
      <c r="H11" s="288"/>
      <c r="I11" s="318"/>
      <c r="J11" s="785"/>
    </row>
    <row r="12" spans="1:10" s="287" customFormat="1" ht="12.9" customHeight="1">
      <c r="A12" s="286">
        <v>537</v>
      </c>
      <c r="D12" s="179" t="s">
        <v>219</v>
      </c>
      <c r="G12" s="318"/>
      <c r="H12" s="288"/>
      <c r="I12" s="318"/>
      <c r="J12" s="785"/>
    </row>
    <row r="13" spans="1:10" s="287" customFormat="1" ht="12.9" customHeight="1">
      <c r="A13" s="286">
        <v>538</v>
      </c>
      <c r="D13" s="179" t="s">
        <v>191</v>
      </c>
      <c r="G13" s="318"/>
      <c r="H13" s="288"/>
      <c r="I13" s="318"/>
      <c r="J13" s="785"/>
    </row>
    <row r="14" spans="1:10" s="287" customFormat="1" ht="12.9" customHeight="1">
      <c r="A14" s="286">
        <v>540</v>
      </c>
      <c r="D14" s="179" t="s">
        <v>224</v>
      </c>
      <c r="G14" s="318"/>
      <c r="H14" s="289"/>
      <c r="I14" s="318"/>
      <c r="J14" s="785"/>
    </row>
    <row r="15" spans="1:10" s="287" customFormat="1" ht="12.9" customHeight="1">
      <c r="A15" s="286">
        <v>541</v>
      </c>
      <c r="D15" s="179" t="s">
        <v>223</v>
      </c>
      <c r="G15" s="276"/>
      <c r="H15" s="290">
        <f>SUM(G7:G15)</f>
        <v>0</v>
      </c>
      <c r="I15" s="276"/>
      <c r="J15" s="785"/>
    </row>
    <row r="16" spans="1:10" ht="3" customHeight="1">
      <c r="A16" s="280"/>
      <c r="G16" s="291"/>
      <c r="H16" s="279"/>
      <c r="I16" s="291"/>
      <c r="J16" s="785"/>
    </row>
    <row r="17" spans="1:10" ht="13.5" customHeight="1">
      <c r="A17" s="280"/>
      <c r="G17" s="278">
        <f>SUM(G7:G15)</f>
        <v>0</v>
      </c>
      <c r="H17" s="279"/>
      <c r="I17" s="278">
        <f>SUM(I7:I15)</f>
        <v>0</v>
      </c>
      <c r="J17" s="785"/>
    </row>
    <row r="18" spans="1:10" ht="13.5" customHeight="1">
      <c r="A18" s="280"/>
      <c r="C18" s="177" t="s">
        <v>192</v>
      </c>
      <c r="G18" s="292"/>
      <c r="I18" s="292"/>
      <c r="J18" s="785"/>
    </row>
    <row r="19" spans="1:10" s="287" customFormat="1" ht="12.9" customHeight="1">
      <c r="A19" s="286">
        <v>551</v>
      </c>
      <c r="D19" s="179" t="s">
        <v>193</v>
      </c>
      <c r="E19" s="179"/>
      <c r="G19" s="275"/>
      <c r="H19" s="288"/>
      <c r="I19" s="275"/>
      <c r="J19" s="785"/>
    </row>
    <row r="20" spans="1:10" s="287" customFormat="1" ht="12.9" customHeight="1">
      <c r="A20" s="286">
        <v>552</v>
      </c>
      <c r="D20" s="179" t="s">
        <v>194</v>
      </c>
      <c r="E20" s="179" t="s">
        <v>195</v>
      </c>
      <c r="G20" s="318"/>
      <c r="H20" s="288"/>
      <c r="I20" s="318"/>
      <c r="J20" s="785"/>
    </row>
    <row r="21" spans="1:10" s="287" customFormat="1" ht="12.9" customHeight="1">
      <c r="A21" s="286">
        <v>553</v>
      </c>
      <c r="D21" s="179"/>
      <c r="E21" s="179" t="s">
        <v>196</v>
      </c>
      <c r="G21" s="318"/>
      <c r="H21" s="288"/>
      <c r="I21" s="318"/>
      <c r="J21" s="785"/>
    </row>
    <row r="22" spans="1:10" s="287" customFormat="1" ht="12.9" customHeight="1">
      <c r="A22" s="286">
        <v>554</v>
      </c>
      <c r="D22" s="179"/>
      <c r="E22" s="179" t="s">
        <v>197</v>
      </c>
      <c r="G22" s="318"/>
      <c r="H22" s="288"/>
      <c r="I22" s="318"/>
      <c r="J22" s="785"/>
    </row>
    <row r="23" spans="1:10" s="287" customFormat="1" ht="12.9" customHeight="1">
      <c r="A23" s="286">
        <v>555</v>
      </c>
      <c r="D23" s="179"/>
      <c r="E23" s="179" t="s">
        <v>198</v>
      </c>
      <c r="G23" s="318"/>
      <c r="H23" s="288"/>
      <c r="I23" s="318"/>
      <c r="J23" s="785"/>
    </row>
    <row r="24" spans="1:10" s="287" customFormat="1" ht="12.9" customHeight="1">
      <c r="A24" s="286">
        <v>556</v>
      </c>
      <c r="D24" s="179"/>
      <c r="E24" s="179" t="s">
        <v>199</v>
      </c>
      <c r="G24" s="319"/>
      <c r="I24" s="319"/>
      <c r="J24" s="785"/>
    </row>
    <row r="25" spans="1:10" s="287" customFormat="1" ht="12.9" customHeight="1">
      <c r="A25" s="286">
        <v>557</v>
      </c>
      <c r="D25" s="179" t="s">
        <v>168</v>
      </c>
      <c r="E25" s="179"/>
      <c r="G25" s="276"/>
      <c r="H25" s="293">
        <f>SUM(G19:G25)</f>
        <v>0</v>
      </c>
      <c r="I25" s="276"/>
      <c r="J25" s="785"/>
    </row>
    <row r="26" spans="1:10" ht="3" customHeight="1">
      <c r="A26" s="280"/>
      <c r="G26" s="291"/>
      <c r="H26" s="294"/>
      <c r="I26" s="291"/>
      <c r="J26" s="785"/>
    </row>
    <row r="27" spans="1:10" ht="13.5" customHeight="1">
      <c r="A27" s="280"/>
      <c r="G27" s="278">
        <f>SUM(G19:G25)</f>
        <v>0</v>
      </c>
      <c r="H27" s="279"/>
      <c r="I27" s="278">
        <f>SUM(I19:I25)</f>
        <v>0</v>
      </c>
      <c r="J27" s="785"/>
    </row>
    <row r="28" spans="1:10" ht="13.5" customHeight="1">
      <c r="A28" s="280"/>
      <c r="C28" s="177" t="s">
        <v>200</v>
      </c>
      <c r="G28" s="292"/>
      <c r="I28" s="292"/>
      <c r="J28" s="785"/>
    </row>
    <row r="29" spans="1:10" s="287" customFormat="1" ht="12.9" customHeight="1">
      <c r="A29" s="286">
        <v>561</v>
      </c>
      <c r="D29" s="179" t="s">
        <v>201</v>
      </c>
      <c r="G29" s="275"/>
      <c r="H29" s="288"/>
      <c r="I29" s="275"/>
      <c r="J29" s="785"/>
    </row>
    <row r="30" spans="1:10" s="287" customFormat="1" ht="12.9" customHeight="1">
      <c r="A30" s="286">
        <v>563</v>
      </c>
      <c r="D30" s="179" t="s">
        <v>202</v>
      </c>
      <c r="G30" s="318"/>
      <c r="H30" s="288"/>
      <c r="I30" s="318"/>
      <c r="J30" s="785"/>
    </row>
    <row r="31" spans="1:10" s="287" customFormat="1" ht="12.9" customHeight="1">
      <c r="A31" s="286">
        <v>564</v>
      </c>
      <c r="D31" s="25" t="s">
        <v>516</v>
      </c>
      <c r="E31" s="15"/>
      <c r="F31" s="15"/>
      <c r="G31" s="318"/>
      <c r="H31" s="288"/>
      <c r="I31" s="318"/>
      <c r="J31" s="785"/>
    </row>
    <row r="32" spans="1:10" s="287" customFormat="1" ht="12.9" customHeight="1">
      <c r="A32" s="286">
        <v>566</v>
      </c>
      <c r="D32" s="179" t="s">
        <v>225</v>
      </c>
      <c r="G32" s="320"/>
      <c r="H32" s="290">
        <f>SUM(G29:G32)</f>
        <v>0</v>
      </c>
      <c r="I32" s="320"/>
      <c r="J32" s="785"/>
    </row>
    <row r="33" spans="1:10" ht="3" customHeight="1">
      <c r="A33" s="280"/>
      <c r="G33" s="291" t="s">
        <v>11</v>
      </c>
      <c r="I33" s="291" t="s">
        <v>11</v>
      </c>
      <c r="J33" s="785"/>
    </row>
    <row r="34" spans="1:10" ht="12.75" customHeight="1">
      <c r="A34" s="280"/>
      <c r="G34" s="278">
        <f>SUM(G29:G32)</f>
        <v>0</v>
      </c>
      <c r="I34" s="278">
        <f>SUM(I29:I32)</f>
        <v>0</v>
      </c>
      <c r="J34" s="785"/>
    </row>
    <row r="35" spans="1:10" ht="13.5" customHeight="1">
      <c r="A35" s="280"/>
      <c r="C35" s="177" t="s">
        <v>203</v>
      </c>
      <c r="G35" s="254"/>
      <c r="I35" s="254"/>
      <c r="J35" s="785"/>
    </row>
    <row r="36" spans="1:10" ht="13.5" customHeight="1">
      <c r="A36" s="280"/>
      <c r="C36" s="295" t="s">
        <v>88</v>
      </c>
      <c r="G36" s="292"/>
      <c r="I36" s="292"/>
      <c r="J36" s="785"/>
    </row>
    <row r="37" spans="1:10" s="287" customFormat="1" ht="12.9" customHeight="1">
      <c r="A37" s="286">
        <v>610</v>
      </c>
      <c r="D37" s="179" t="s">
        <v>264</v>
      </c>
      <c r="G37" s="275"/>
      <c r="H37" s="288"/>
      <c r="I37" s="275"/>
      <c r="J37" s="785"/>
    </row>
    <row r="38" spans="1:10" s="287" customFormat="1" ht="12.9" customHeight="1">
      <c r="A38" s="286">
        <v>612</v>
      </c>
      <c r="D38" s="179" t="s">
        <v>204</v>
      </c>
      <c r="G38" s="318"/>
      <c r="H38" s="288"/>
      <c r="I38" s="318"/>
      <c r="J38" s="785"/>
    </row>
    <row r="39" spans="1:10" s="287" customFormat="1" ht="12.9" customHeight="1">
      <c r="A39" s="286">
        <v>614</v>
      </c>
      <c r="D39" s="179" t="s">
        <v>205</v>
      </c>
      <c r="G39" s="318"/>
      <c r="H39" s="288"/>
      <c r="I39" s="318"/>
      <c r="J39" s="785"/>
    </row>
    <row r="40" spans="1:10" s="287" customFormat="1" ht="12.9" customHeight="1">
      <c r="A40" s="286" t="s">
        <v>11</v>
      </c>
      <c r="D40" s="185" t="s">
        <v>282</v>
      </c>
      <c r="G40" s="321"/>
      <c r="H40" s="288"/>
      <c r="I40" s="321"/>
      <c r="J40" s="785"/>
    </row>
    <row r="41" spans="1:10" s="287" customFormat="1" ht="12.9" customHeight="1">
      <c r="A41" s="286">
        <v>615</v>
      </c>
      <c r="D41" s="179" t="s">
        <v>206</v>
      </c>
      <c r="G41" s="318"/>
      <c r="H41" s="288"/>
      <c r="I41" s="318"/>
      <c r="J41" s="785"/>
    </row>
    <row r="42" spans="1:10" s="287" customFormat="1" ht="12.9" customHeight="1">
      <c r="A42" s="286">
        <v>616</v>
      </c>
      <c r="D42" s="179" t="s">
        <v>207</v>
      </c>
      <c r="G42" s="318"/>
      <c r="H42" s="288"/>
      <c r="I42" s="318"/>
      <c r="J42" s="785"/>
    </row>
    <row r="43" spans="1:10" s="287" customFormat="1" ht="12.9" customHeight="1">
      <c r="A43" s="286">
        <v>618</v>
      </c>
      <c r="D43" s="179" t="s">
        <v>208</v>
      </c>
      <c r="G43" s="318"/>
      <c r="H43" s="288"/>
      <c r="I43" s="318"/>
      <c r="J43" s="785"/>
    </row>
    <row r="44" spans="1:10" s="287" customFormat="1" ht="12.9" customHeight="1">
      <c r="A44" s="286">
        <v>619</v>
      </c>
      <c r="D44" s="179" t="s">
        <v>21</v>
      </c>
      <c r="G44" s="320"/>
      <c r="H44" s="290">
        <f>SUM(G37:G44)</f>
        <v>0</v>
      </c>
      <c r="I44" s="320"/>
      <c r="J44" s="785"/>
    </row>
    <row r="45" spans="1:10" s="287" customFormat="1" ht="3" customHeight="1">
      <c r="A45" s="286"/>
      <c r="G45" s="296"/>
      <c r="H45" s="297"/>
      <c r="I45" s="296"/>
      <c r="J45" s="785"/>
    </row>
    <row r="46" spans="1:10" s="287" customFormat="1" ht="14.25" customHeight="1">
      <c r="A46" s="286"/>
      <c r="G46" s="278">
        <f>SUM(G37:G39,G41:G44)</f>
        <v>0</v>
      </c>
      <c r="H46" s="297"/>
      <c r="I46" s="278">
        <f>SUM(I37:I39,I41:I44)</f>
        <v>0</v>
      </c>
      <c r="J46" s="785"/>
    </row>
    <row r="47" spans="1:10" ht="13.5" customHeight="1">
      <c r="A47" s="280"/>
      <c r="C47" s="295" t="s">
        <v>209</v>
      </c>
      <c r="G47" s="292"/>
      <c r="I47" s="292"/>
      <c r="J47" s="785"/>
    </row>
    <row r="48" spans="1:10" s="287" customFormat="1" ht="12.9" customHeight="1">
      <c r="A48" s="286">
        <v>620</v>
      </c>
      <c r="D48" s="179" t="s">
        <v>222</v>
      </c>
      <c r="G48" s="275"/>
      <c r="H48" s="288"/>
      <c r="I48" s="275"/>
      <c r="J48" s="785"/>
    </row>
    <row r="49" spans="1:10" s="287" customFormat="1" ht="12.9" customHeight="1">
      <c r="A49" s="286">
        <v>622</v>
      </c>
      <c r="D49" s="179" t="s">
        <v>204</v>
      </c>
      <c r="G49" s="318"/>
      <c r="H49" s="288"/>
      <c r="I49" s="318"/>
      <c r="J49" s="785"/>
    </row>
    <row r="50" spans="1:10" s="287" customFormat="1" ht="12.9" customHeight="1">
      <c r="A50" s="286">
        <v>624</v>
      </c>
      <c r="D50" s="179" t="s">
        <v>205</v>
      </c>
      <c r="G50" s="318"/>
      <c r="H50" s="288"/>
      <c r="I50" s="318"/>
      <c r="J50" s="785"/>
    </row>
    <row r="51" spans="1:10" s="287" customFormat="1" ht="12.9" customHeight="1">
      <c r="A51" s="286">
        <v>626</v>
      </c>
      <c r="D51" s="185" t="s">
        <v>282</v>
      </c>
      <c r="G51" s="28"/>
      <c r="H51" s="288"/>
      <c r="I51" s="28"/>
      <c r="J51" s="785"/>
    </row>
    <row r="52" spans="1:10" s="287" customFormat="1" ht="12.9" customHeight="1">
      <c r="A52" s="286">
        <v>628</v>
      </c>
      <c r="D52" s="179" t="s">
        <v>208</v>
      </c>
      <c r="G52" s="319"/>
      <c r="H52" s="288"/>
      <c r="I52" s="319"/>
      <c r="J52" s="785"/>
    </row>
    <row r="53" spans="1:10" s="287" customFormat="1" ht="12.9" customHeight="1">
      <c r="A53" s="286">
        <v>629</v>
      </c>
      <c r="D53" s="179" t="s">
        <v>21</v>
      </c>
      <c r="G53" s="276"/>
      <c r="H53" s="290">
        <f>SUM(G48:G53)</f>
        <v>0</v>
      </c>
      <c r="I53" s="276"/>
      <c r="J53" s="785"/>
    </row>
    <row r="54" spans="1:10" ht="3" customHeight="1">
      <c r="A54" s="280"/>
      <c r="G54" s="298"/>
      <c r="H54" s="299"/>
      <c r="I54" s="298"/>
      <c r="J54" s="785"/>
    </row>
    <row r="55" spans="1:10" ht="13.5" customHeight="1">
      <c r="A55" s="280"/>
      <c r="G55" s="278">
        <f>SUM(G48:G53)</f>
        <v>0</v>
      </c>
      <c r="H55" s="299"/>
      <c r="I55" s="278">
        <f>SUM(I48:I53)</f>
        <v>0</v>
      </c>
      <c r="J55" s="785"/>
    </row>
    <row r="56" spans="1:10" ht="13.5" customHeight="1">
      <c r="A56" s="280"/>
      <c r="C56" s="283" t="s">
        <v>431</v>
      </c>
      <c r="G56" s="300"/>
      <c r="H56" s="299"/>
      <c r="I56" s="300"/>
      <c r="J56" s="785"/>
    </row>
    <row r="57" spans="1:10" ht="13.5" customHeight="1">
      <c r="A57" s="286">
        <v>631</v>
      </c>
      <c r="D57" s="279" t="s">
        <v>17</v>
      </c>
      <c r="G57" s="271"/>
      <c r="H57" s="301"/>
      <c r="I57" s="271"/>
      <c r="J57" s="785"/>
    </row>
    <row r="58" spans="1:10" ht="13.5" customHeight="1">
      <c r="A58" s="286">
        <v>632</v>
      </c>
      <c r="D58" s="279" t="s">
        <v>18</v>
      </c>
      <c r="G58" s="272"/>
      <c r="H58" s="301"/>
      <c r="I58" s="272"/>
      <c r="J58" s="785"/>
    </row>
    <row r="59" spans="1:10" ht="13.5" customHeight="1">
      <c r="A59" s="286">
        <v>633</v>
      </c>
      <c r="D59" s="279" t="s">
        <v>177</v>
      </c>
      <c r="G59" s="272"/>
      <c r="H59" s="301"/>
      <c r="I59" s="272"/>
      <c r="J59" s="785"/>
    </row>
    <row r="60" spans="1:10" ht="13.5" customHeight="1">
      <c r="A60" s="286">
        <v>634</v>
      </c>
      <c r="D60" s="279" t="s">
        <v>512</v>
      </c>
      <c r="G60" s="274"/>
      <c r="H60" s="302"/>
      <c r="I60" s="274"/>
      <c r="J60" s="785"/>
    </row>
    <row r="61" spans="1:10" ht="3" customHeight="1">
      <c r="A61" s="286"/>
      <c r="G61" s="241"/>
      <c r="H61" s="237"/>
      <c r="I61" s="241"/>
      <c r="J61" s="785"/>
    </row>
    <row r="62" spans="1:10" ht="13.5" customHeight="1">
      <c r="A62" s="286"/>
      <c r="G62" s="278">
        <f>SUM(G57:G60)</f>
        <v>0</v>
      </c>
      <c r="H62" s="237"/>
      <c r="I62" s="278">
        <f>SUM(I57:I60)</f>
        <v>0</v>
      </c>
      <c r="J62" s="785"/>
    </row>
    <row r="63" spans="1:10" ht="13.5" customHeight="1">
      <c r="A63" s="280"/>
      <c r="C63" s="177" t="s">
        <v>210</v>
      </c>
      <c r="G63" s="292"/>
      <c r="I63" s="292"/>
      <c r="J63" s="785"/>
    </row>
    <row r="64" spans="1:10" s="287" customFormat="1" ht="12.9" customHeight="1">
      <c r="A64" s="286">
        <v>641</v>
      </c>
      <c r="D64" s="179" t="s">
        <v>211</v>
      </c>
      <c r="G64" s="275"/>
      <c r="H64" s="288"/>
      <c r="I64" s="275"/>
      <c r="J64" s="785"/>
    </row>
    <row r="65" spans="1:10" s="287" customFormat="1" ht="12.9" customHeight="1">
      <c r="A65" s="286">
        <v>642</v>
      </c>
      <c r="D65" s="179" t="s">
        <v>221</v>
      </c>
      <c r="G65" s="276"/>
      <c r="H65" s="293">
        <f>SUM(G64:G65)</f>
        <v>0</v>
      </c>
      <c r="I65" s="276"/>
      <c r="J65" s="785"/>
    </row>
    <row r="66" spans="1:10" ht="3" customHeight="1">
      <c r="A66" s="280"/>
      <c r="G66" s="250"/>
      <c r="H66" s="303"/>
      <c r="I66" s="250"/>
      <c r="J66" s="785"/>
    </row>
    <row r="67" spans="1:10" ht="12.75" customHeight="1">
      <c r="A67" s="280"/>
      <c r="G67" s="278">
        <f>SUM(G64:G65)</f>
        <v>0</v>
      </c>
      <c r="I67" s="278">
        <f>SUM(I64:I65)</f>
        <v>0</v>
      </c>
      <c r="J67" s="785"/>
    </row>
    <row r="68" spans="1:10" ht="4.5" customHeight="1">
      <c r="A68" s="280"/>
      <c r="G68" s="250"/>
      <c r="I68" s="250"/>
      <c r="J68" s="785"/>
    </row>
    <row r="69" spans="1:10" ht="13.5" customHeight="1">
      <c r="A69" s="286">
        <v>651</v>
      </c>
      <c r="C69" s="177" t="s">
        <v>212</v>
      </c>
      <c r="E69" s="304" t="s">
        <v>218</v>
      </c>
      <c r="F69" s="323">
        <v>0.09</v>
      </c>
      <c r="G69" s="322"/>
      <c r="H69" s="290">
        <f>G69</f>
        <v>0</v>
      </c>
      <c r="I69" s="322"/>
      <c r="J69" s="785"/>
    </row>
    <row r="70" spans="1:10" ht="3" customHeight="1">
      <c r="A70" s="280"/>
      <c r="G70" s="291"/>
      <c r="I70" s="291"/>
      <c r="J70" s="785"/>
    </row>
    <row r="71" spans="1:10" ht="13.5" customHeight="1">
      <c r="A71" s="280"/>
      <c r="C71" s="177" t="s">
        <v>220</v>
      </c>
      <c r="G71" s="292"/>
      <c r="I71" s="292"/>
      <c r="J71" s="785"/>
    </row>
    <row r="72" spans="1:10" s="287" customFormat="1" ht="12.9" customHeight="1">
      <c r="A72" s="286">
        <v>661</v>
      </c>
      <c r="D72" s="179" t="s">
        <v>213</v>
      </c>
      <c r="G72" s="275"/>
      <c r="H72" s="288"/>
      <c r="I72" s="275"/>
      <c r="J72" s="785"/>
    </row>
    <row r="73" spans="1:10" s="287" customFormat="1" ht="12.9" customHeight="1">
      <c r="A73" s="286">
        <v>665</v>
      </c>
      <c r="D73" s="179" t="s">
        <v>214</v>
      </c>
      <c r="G73" s="318"/>
      <c r="H73" s="288"/>
      <c r="I73" s="318"/>
      <c r="J73" s="785"/>
    </row>
    <row r="74" spans="1:10" s="287" customFormat="1" ht="12.9" customHeight="1">
      <c r="A74" s="286">
        <v>668</v>
      </c>
      <c r="D74" s="179" t="s">
        <v>215</v>
      </c>
      <c r="G74" s="276"/>
      <c r="H74" s="290">
        <f>SUM(G72:G74)</f>
        <v>0</v>
      </c>
      <c r="I74" s="276"/>
      <c r="J74" s="785"/>
    </row>
    <row r="75" spans="1:10" ht="3" customHeight="1">
      <c r="A75" s="280"/>
      <c r="G75" s="291"/>
      <c r="I75" s="291"/>
      <c r="J75" s="785"/>
    </row>
    <row r="76" spans="1:10" ht="13.5" customHeight="1">
      <c r="A76" s="280"/>
      <c r="G76" s="278">
        <f>SUM(G72:G74)</f>
        <v>0</v>
      </c>
      <c r="I76" s="278">
        <f>SUM(I72:I74)</f>
        <v>0</v>
      </c>
      <c r="J76" s="785"/>
    </row>
    <row r="77" spans="1:10" ht="13.5" customHeight="1">
      <c r="A77" s="280"/>
      <c r="C77" s="177" t="s">
        <v>216</v>
      </c>
      <c r="G77" s="292"/>
      <c r="I77" s="292"/>
      <c r="J77" s="785"/>
    </row>
    <row r="78" spans="1:10" s="287" customFormat="1" ht="13.5" customHeight="1">
      <c r="A78" s="286">
        <v>683</v>
      </c>
      <c r="D78" s="16" t="s">
        <v>432</v>
      </c>
      <c r="E78" s="18"/>
      <c r="G78" s="305">
        <f>-('10-Dedicated Donations Summary'!$J$29)</f>
        <v>0</v>
      </c>
      <c r="H78" s="288"/>
      <c r="I78" s="318"/>
      <c r="J78" s="785"/>
    </row>
    <row r="79" spans="1:10" s="287" customFormat="1" ht="13.5" customHeight="1">
      <c r="A79" s="286">
        <v>685</v>
      </c>
      <c r="D79" s="227" t="s">
        <v>186</v>
      </c>
      <c r="G79" s="276"/>
      <c r="H79" s="306">
        <f>SUM(G78:G79)</f>
        <v>0</v>
      </c>
      <c r="I79" s="276"/>
      <c r="J79" s="785"/>
    </row>
    <row r="80" spans="1:10" ht="3" customHeight="1">
      <c r="A80" s="280"/>
      <c r="G80" s="298"/>
      <c r="H80" s="299"/>
      <c r="I80" s="298"/>
      <c r="J80" s="785"/>
    </row>
    <row r="81" spans="1:10" ht="13.5" customHeight="1">
      <c r="A81" s="280"/>
      <c r="G81" s="278">
        <f>SUM(G78:G79)</f>
        <v>0</v>
      </c>
      <c r="H81" s="299"/>
      <c r="I81" s="278">
        <f>SUM(I78:I79)</f>
        <v>0</v>
      </c>
      <c r="J81" s="785"/>
    </row>
    <row r="82" spans="1:10" ht="3.75" customHeight="1">
      <c r="A82" s="280"/>
      <c r="G82" s="307"/>
      <c r="H82" s="299"/>
      <c r="I82" s="254"/>
      <c r="J82" s="785"/>
    </row>
    <row r="83" spans="1:10" ht="17.399999999999999">
      <c r="A83" s="308" t="s">
        <v>23</v>
      </c>
      <c r="C83" s="309" t="s">
        <v>430</v>
      </c>
      <c r="F83" s="310" t="s">
        <v>24</v>
      </c>
      <c r="G83" s="311">
        <f>SUM(G81,G76,G69,G67,G62,G55,G46,G34,G27,G17)</f>
        <v>0</v>
      </c>
      <c r="H83" s="312"/>
      <c r="I83" s="311">
        <f>SUM(I81,I76,I69,I67,I62,I55,I46,I34,I27,I17)</f>
        <v>0</v>
      </c>
      <c r="J83" s="785"/>
    </row>
    <row r="84" spans="1:10" ht="6" customHeight="1" thickBot="1">
      <c r="A84" s="313"/>
      <c r="B84" s="314"/>
      <c r="C84" s="314"/>
      <c r="D84" s="314"/>
      <c r="E84" s="314"/>
      <c r="F84" s="314"/>
      <c r="G84" s="315"/>
      <c r="H84" s="315"/>
      <c r="I84" s="316"/>
      <c r="J84" s="786"/>
    </row>
  </sheetData>
  <sheetProtection algorithmName="SHA-512" hashValue="DZwQFo4a7qk334f65ULfquNk8z1hp9iitxRsUFHnWipCLZI+GHgUlr/wFxgvid+zCZqjW03HTb7SlHO4CgwZRw==" saltValue="9ZPS90mCGXao0tMPCJ3ROA==" spinCount="100000" sheet="1" objects="1" scenarios="1" selectLockedCells="1"/>
  <mergeCells count="6">
    <mergeCell ref="J5:J84"/>
    <mergeCell ref="A1:J1"/>
    <mergeCell ref="A2:J2"/>
    <mergeCell ref="A3:I3"/>
    <mergeCell ref="A4:E4"/>
    <mergeCell ref="G4:J4"/>
  </mergeCells>
  <dataValidations count="1">
    <dataValidation type="decimal" allowBlank="1" showInputMessage="1" showErrorMessage="1" errorTitle="ERREUR" error="Donnée chiffrée seulement" sqref="G12:I12" xr:uid="{00000000-0002-0000-0600-000000000000}">
      <formula1>0</formula1>
      <formula2>5000000</formula2>
    </dataValidation>
  </dataValidations>
  <printOptions horizontalCentered="1" verticalCentered="1"/>
  <pageMargins left="0.59055118110236227" right="0.39370078740157483" top="0.19685039370078741" bottom="0.47244094488188981" header="0.19685039370078741" footer="0.27559055118110237"/>
  <pageSetup scale="80" orientation="portrait" r:id="rId1"/>
  <headerFooter alignWithMargins="0">
    <oddFooter>&amp;C&amp;9
Page 6</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14"/>
  </sheetPr>
  <dimension ref="A1:J56"/>
  <sheetViews>
    <sheetView workbookViewId="0">
      <selection activeCell="B15" sqref="B15"/>
    </sheetView>
  </sheetViews>
  <sheetFormatPr baseColWidth="10" defaultColWidth="9.109375" defaultRowHeight="15" customHeight="1"/>
  <cols>
    <col min="1" max="1" width="5.33203125" style="410" customWidth="1"/>
    <col min="2" max="3" width="0.88671875" style="324" customWidth="1"/>
    <col min="4" max="4" width="45.6640625" style="324" customWidth="1"/>
    <col min="5" max="5" width="13.6640625" style="324" customWidth="1"/>
    <col min="6" max="6" width="2.5546875" style="348" customWidth="1"/>
    <col min="7" max="7" width="13.6640625" style="411" customWidth="1"/>
    <col min="8" max="8" width="0.88671875" style="411" customWidth="1"/>
    <col min="9" max="9" width="14.6640625" style="324" customWidth="1"/>
    <col min="10" max="10" width="0.88671875" style="324" customWidth="1"/>
    <col min="11" max="16384" width="9.109375" style="324"/>
  </cols>
  <sheetData>
    <row r="1" spans="1:10" ht="15" customHeight="1">
      <c r="A1" s="777" t="str">
        <f>'1-Front Page'!A3:L3</f>
        <v>THE  FABRIQUE  OF  THE  PARISH  OF</v>
      </c>
      <c r="B1" s="777"/>
      <c r="C1" s="777"/>
      <c r="D1" s="777"/>
      <c r="E1" s="777"/>
      <c r="F1" s="777"/>
      <c r="G1" s="777"/>
      <c r="H1" s="777"/>
      <c r="I1" s="777"/>
      <c r="J1" s="777"/>
    </row>
    <row r="2" spans="1:10" ht="21" customHeight="1">
      <c r="A2" s="807">
        <f>'1-Front Page'!A4:L4</f>
        <v>0</v>
      </c>
      <c r="B2" s="807"/>
      <c r="C2" s="807"/>
      <c r="D2" s="807"/>
      <c r="E2" s="807"/>
      <c r="F2" s="807"/>
      <c r="G2" s="807"/>
      <c r="H2" s="807"/>
      <c r="I2" s="807"/>
      <c r="J2" s="807"/>
    </row>
    <row r="3" spans="1:10" ht="15" customHeight="1">
      <c r="A3" s="808"/>
      <c r="B3" s="808"/>
      <c r="C3" s="808"/>
      <c r="D3" s="808"/>
      <c r="E3" s="808"/>
      <c r="F3" s="808"/>
      <c r="G3" s="808"/>
      <c r="H3" s="808"/>
      <c r="I3" s="808"/>
      <c r="J3" s="808"/>
    </row>
    <row r="4" spans="1:10" ht="15" customHeight="1">
      <c r="A4" s="809" t="s">
        <v>519</v>
      </c>
      <c r="B4" s="809"/>
      <c r="C4" s="809"/>
      <c r="D4" s="809"/>
      <c r="E4" s="809"/>
      <c r="F4" s="809"/>
      <c r="G4" s="809"/>
      <c r="H4" s="809"/>
      <c r="I4" s="809"/>
      <c r="J4" s="809"/>
    </row>
    <row r="5" spans="1:10" ht="15" customHeight="1">
      <c r="A5" s="810" t="s">
        <v>226</v>
      </c>
      <c r="B5" s="810"/>
      <c r="C5" s="810"/>
      <c r="D5" s="810"/>
      <c r="E5" s="810"/>
      <c r="F5" s="810"/>
      <c r="G5" s="810"/>
      <c r="H5" s="810"/>
      <c r="I5" s="810"/>
      <c r="J5" s="810"/>
    </row>
    <row r="6" spans="1:10" ht="15" customHeight="1" thickBot="1">
      <c r="A6" s="325"/>
      <c r="B6" s="325"/>
      <c r="C6" s="325"/>
      <c r="D6" s="325"/>
      <c r="E6" s="325"/>
      <c r="F6" s="326"/>
      <c r="G6" s="325"/>
      <c r="H6" s="325"/>
      <c r="I6" s="325"/>
      <c r="J6" s="325"/>
    </row>
    <row r="7" spans="1:10" ht="6" customHeight="1">
      <c r="A7" s="327"/>
      <c r="B7" s="328"/>
      <c r="C7" s="328"/>
      <c r="D7" s="328"/>
      <c r="E7" s="328"/>
      <c r="F7" s="329"/>
      <c r="G7" s="328"/>
      <c r="H7" s="328"/>
      <c r="I7" s="328"/>
      <c r="J7" s="330"/>
    </row>
    <row r="8" spans="1:10" ht="15" customHeight="1">
      <c r="A8" s="763" t="s">
        <v>227</v>
      </c>
      <c r="B8" s="764"/>
      <c r="C8" s="764"/>
      <c r="D8" s="764"/>
      <c r="E8" s="764"/>
      <c r="F8" s="764"/>
      <c r="G8" s="764"/>
      <c r="H8" s="764"/>
      <c r="I8" s="764"/>
      <c r="J8" s="765"/>
    </row>
    <row r="9" spans="1:10" ht="18" customHeight="1">
      <c r="A9" s="801" t="s">
        <v>160</v>
      </c>
      <c r="B9" s="802"/>
      <c r="C9" s="802"/>
      <c r="D9" s="802"/>
      <c r="E9" s="331">
        <f>'1-Front Page'!I7</f>
        <v>2024</v>
      </c>
      <c r="F9" s="803"/>
      <c r="G9" s="803"/>
      <c r="H9" s="803"/>
      <c r="I9" s="803"/>
      <c r="J9" s="804"/>
    </row>
    <row r="10" spans="1:10" ht="6" customHeight="1" thickBot="1">
      <c r="A10" s="332"/>
      <c r="B10" s="333"/>
      <c r="C10" s="333"/>
      <c r="D10" s="333"/>
      <c r="E10" s="334"/>
      <c r="F10" s="335"/>
      <c r="G10" s="335"/>
      <c r="H10" s="335"/>
      <c r="I10" s="335"/>
      <c r="J10" s="336"/>
    </row>
    <row r="11" spans="1:10" ht="9" customHeight="1" thickTop="1">
      <c r="A11" s="337"/>
      <c r="B11" s="338"/>
      <c r="C11" s="338"/>
      <c r="D11" s="338"/>
      <c r="E11" s="338"/>
      <c r="F11" s="339"/>
      <c r="G11" s="338"/>
      <c r="H11" s="338"/>
      <c r="I11" s="338"/>
      <c r="J11" s="340"/>
    </row>
    <row r="12" spans="1:10" ht="18" customHeight="1">
      <c r="A12" s="341" t="s">
        <v>22</v>
      </c>
      <c r="B12" s="342"/>
      <c r="C12" s="343" t="s">
        <v>187</v>
      </c>
      <c r="E12" s="344"/>
      <c r="F12" s="345" t="s">
        <v>22</v>
      </c>
      <c r="G12" s="805">
        <f>'5-REVENUES'!H56</f>
        <v>0</v>
      </c>
      <c r="H12" s="805"/>
      <c r="I12" s="805"/>
      <c r="J12" s="346"/>
    </row>
    <row r="13" spans="1:10" ht="9" customHeight="1">
      <c r="A13" s="347"/>
      <c r="B13" s="342"/>
      <c r="C13" s="344"/>
      <c r="G13" s="349"/>
      <c r="H13" s="349"/>
      <c r="I13" s="349"/>
      <c r="J13" s="346"/>
    </row>
    <row r="14" spans="1:10" s="121" customFormat="1" ht="18" customHeight="1">
      <c r="A14" s="350" t="s">
        <v>41</v>
      </c>
      <c r="B14" s="351"/>
      <c r="C14" s="177" t="s">
        <v>228</v>
      </c>
      <c r="D14" s="185"/>
      <c r="E14" s="352" t="s">
        <v>235</v>
      </c>
      <c r="F14" s="353"/>
      <c r="G14" s="354" t="s">
        <v>234</v>
      </c>
      <c r="H14" s="355"/>
      <c r="I14" s="356" t="s">
        <v>26</v>
      </c>
      <c r="J14" s="357"/>
    </row>
    <row r="15" spans="1:10" ht="15" customHeight="1">
      <c r="A15" s="358">
        <v>105</v>
      </c>
      <c r="B15" s="342"/>
      <c r="C15" s="344"/>
      <c r="D15" s="121" t="s">
        <v>129</v>
      </c>
      <c r="E15" s="359">
        <f>'4-Balance Sheet'!F18</f>
        <v>0</v>
      </c>
      <c r="F15" s="360"/>
      <c r="G15" s="359">
        <f>'4-Balance Sheet'!H18</f>
        <v>0</v>
      </c>
      <c r="H15" s="361"/>
      <c r="I15" s="362">
        <f>-(E15-G15)</f>
        <v>0</v>
      </c>
      <c r="J15" s="346"/>
    </row>
    <row r="16" spans="1:10" ht="15" customHeight="1">
      <c r="A16" s="358">
        <v>106</v>
      </c>
      <c r="B16" s="342"/>
      <c r="C16" s="344"/>
      <c r="D16" s="121" t="s">
        <v>130</v>
      </c>
      <c r="E16" s="363">
        <f>'4-Balance Sheet'!F19</f>
        <v>0</v>
      </c>
      <c r="F16" s="360"/>
      <c r="G16" s="363">
        <f>'4-Balance Sheet'!H19</f>
        <v>0</v>
      </c>
      <c r="H16" s="360"/>
      <c r="I16" s="362">
        <f t="shared" ref="I16:I21" si="0">-(E16-G16)</f>
        <v>0</v>
      </c>
      <c r="J16" s="346"/>
    </row>
    <row r="17" spans="1:10" ht="15" customHeight="1">
      <c r="A17" s="358">
        <v>107</v>
      </c>
      <c r="B17" s="342"/>
      <c r="C17" s="344"/>
      <c r="D17" s="121" t="s">
        <v>131</v>
      </c>
      <c r="E17" s="363">
        <f>'4-Balance Sheet'!F20</f>
        <v>0</v>
      </c>
      <c r="F17" s="360"/>
      <c r="G17" s="363">
        <f>'4-Balance Sheet'!H20</f>
        <v>0</v>
      </c>
      <c r="H17" s="360"/>
      <c r="I17" s="362">
        <f t="shared" si="0"/>
        <v>0</v>
      </c>
      <c r="J17" s="346"/>
    </row>
    <row r="18" spans="1:10" ht="15" customHeight="1">
      <c r="A18" s="358">
        <v>108</v>
      </c>
      <c r="B18" s="342"/>
      <c r="C18" s="344"/>
      <c r="D18" s="121" t="s">
        <v>501</v>
      </c>
      <c r="E18" s="363">
        <f>'4-Balance Sheet'!F21</f>
        <v>0</v>
      </c>
      <c r="F18" s="360"/>
      <c r="G18" s="363">
        <f>'4-Balance Sheet'!H21</f>
        <v>0</v>
      </c>
      <c r="H18" s="360"/>
      <c r="I18" s="362">
        <f t="shared" si="0"/>
        <v>0</v>
      </c>
      <c r="J18" s="346"/>
    </row>
    <row r="19" spans="1:10" ht="15" customHeight="1">
      <c r="A19" s="358" t="s">
        <v>39</v>
      </c>
      <c r="B19" s="342"/>
      <c r="C19" s="344"/>
      <c r="D19" s="121" t="s">
        <v>229</v>
      </c>
      <c r="E19" s="364">
        <f>'4-Balance Sheet'!F32</f>
        <v>0</v>
      </c>
      <c r="F19" s="360"/>
      <c r="G19" s="364">
        <f>'4-Balance Sheet'!H32</f>
        <v>0</v>
      </c>
      <c r="H19" s="365"/>
      <c r="I19" s="362">
        <f t="shared" si="0"/>
        <v>0</v>
      </c>
      <c r="J19" s="346"/>
    </row>
    <row r="20" spans="1:10" ht="15" customHeight="1">
      <c r="A20" s="358" t="s">
        <v>40</v>
      </c>
      <c r="B20" s="342"/>
      <c r="C20" s="344"/>
      <c r="D20" s="121" t="s">
        <v>230</v>
      </c>
      <c r="E20" s="364">
        <f>'4-Balance Sheet'!F46</f>
        <v>0</v>
      </c>
      <c r="F20" s="360"/>
      <c r="G20" s="364">
        <f>'4-Balance Sheet'!H46</f>
        <v>0</v>
      </c>
      <c r="H20" s="366"/>
      <c r="I20" s="362">
        <f t="shared" si="0"/>
        <v>0</v>
      </c>
      <c r="J20" s="346"/>
    </row>
    <row r="21" spans="1:10" ht="15" customHeight="1">
      <c r="A21" s="347"/>
      <c r="B21" s="342"/>
      <c r="C21" s="344"/>
      <c r="D21" s="121" t="s">
        <v>231</v>
      </c>
      <c r="E21" s="367">
        <f>'4-Balance Sheet'!F22</f>
        <v>0</v>
      </c>
      <c r="F21" s="360"/>
      <c r="G21" s="367">
        <f>'4-Balance Sheet'!H22</f>
        <v>0</v>
      </c>
      <c r="H21" s="368">
        <f>SUM(E16:E21)</f>
        <v>0</v>
      </c>
      <c r="I21" s="362">
        <f t="shared" si="0"/>
        <v>0</v>
      </c>
      <c r="J21" s="346"/>
    </row>
    <row r="22" spans="1:10" ht="3" customHeight="1">
      <c r="A22" s="347"/>
      <c r="B22" s="342"/>
      <c r="C22" s="344"/>
      <c r="E22" s="369"/>
      <c r="F22" s="360"/>
      <c r="G22" s="369"/>
      <c r="H22" s="361"/>
      <c r="I22" s="361"/>
      <c r="J22" s="346"/>
    </row>
    <row r="23" spans="1:10" ht="9" customHeight="1">
      <c r="A23" s="347"/>
      <c r="B23" s="342"/>
      <c r="C23" s="344"/>
      <c r="E23" s="365"/>
      <c r="F23" s="360"/>
      <c r="G23" s="361"/>
      <c r="H23" s="361"/>
      <c r="I23" s="370"/>
      <c r="J23" s="346"/>
    </row>
    <row r="24" spans="1:10" ht="15" customHeight="1">
      <c r="A24" s="347"/>
      <c r="B24" s="342"/>
      <c r="C24" s="343" t="s">
        <v>232</v>
      </c>
      <c r="E24" s="365"/>
      <c r="F24" s="360"/>
      <c r="G24" s="806">
        <f>SUM(I15:I21)</f>
        <v>0</v>
      </c>
      <c r="H24" s="806"/>
      <c r="I24" s="806"/>
      <c r="J24" s="346"/>
    </row>
    <row r="25" spans="1:10" ht="12" customHeight="1">
      <c r="A25" s="347"/>
      <c r="B25" s="342"/>
      <c r="C25" s="344"/>
      <c r="E25" s="365"/>
      <c r="F25" s="360"/>
      <c r="G25" s="361"/>
      <c r="H25" s="361"/>
      <c r="I25" s="361"/>
      <c r="J25" s="346"/>
    </row>
    <row r="26" spans="1:10" ht="15" customHeight="1">
      <c r="A26" s="371" t="s">
        <v>38</v>
      </c>
      <c r="B26" s="342"/>
      <c r="C26" s="793" t="s">
        <v>233</v>
      </c>
      <c r="D26" s="793"/>
      <c r="E26" s="372">
        <f>'1-Front Page'!I7</f>
        <v>2024</v>
      </c>
      <c r="F26" s="361"/>
      <c r="G26" s="794">
        <f>+'4-Balance Sheet'!H16</f>
        <v>0</v>
      </c>
      <c r="H26" s="794"/>
      <c r="I26" s="794"/>
      <c r="J26" s="346"/>
    </row>
    <row r="27" spans="1:10" ht="12" customHeight="1">
      <c r="A27" s="347"/>
      <c r="B27" s="342"/>
      <c r="C27" s="344"/>
      <c r="E27" s="365"/>
      <c r="F27" s="360"/>
      <c r="G27" s="373"/>
      <c r="H27" s="373"/>
      <c r="I27" s="373"/>
      <c r="J27" s="346"/>
    </row>
    <row r="28" spans="1:10" ht="18" customHeight="1">
      <c r="A28" s="347"/>
      <c r="B28" s="342"/>
      <c r="C28" s="344"/>
      <c r="E28" s="365"/>
      <c r="F28" s="374" t="s">
        <v>27</v>
      </c>
      <c r="G28" s="798">
        <f>G12+G24+G26</f>
        <v>0</v>
      </c>
      <c r="H28" s="798"/>
      <c r="I28" s="798"/>
      <c r="J28" s="346"/>
    </row>
    <row r="29" spans="1:10" ht="7.5" customHeight="1">
      <c r="A29" s="347"/>
      <c r="B29" s="342"/>
      <c r="C29" s="344"/>
      <c r="G29" s="375"/>
      <c r="H29" s="375"/>
      <c r="I29" s="375"/>
      <c r="J29" s="346"/>
    </row>
    <row r="30" spans="1:10" ht="7.5" customHeight="1">
      <c r="A30" s="376"/>
      <c r="B30" s="377"/>
      <c r="C30" s="378"/>
      <c r="D30" s="379"/>
      <c r="E30" s="379"/>
      <c r="F30" s="380"/>
      <c r="G30" s="381"/>
      <c r="H30" s="381"/>
      <c r="I30" s="381"/>
      <c r="J30" s="382"/>
    </row>
    <row r="31" spans="1:10" ht="18" customHeight="1">
      <c r="A31" s="383" t="s">
        <v>23</v>
      </c>
      <c r="B31" s="342"/>
      <c r="C31" s="177" t="s">
        <v>217</v>
      </c>
      <c r="D31" s="287"/>
      <c r="F31" s="384" t="s">
        <v>24</v>
      </c>
      <c r="G31" s="799">
        <f>'6-EXPENSES'!G83</f>
        <v>0</v>
      </c>
      <c r="H31" s="799"/>
      <c r="I31" s="799"/>
      <c r="J31" s="346"/>
    </row>
    <row r="32" spans="1:10" ht="15" customHeight="1">
      <c r="A32" s="286"/>
      <c r="B32" s="342"/>
      <c r="C32" s="283"/>
      <c r="D32" s="287"/>
      <c r="F32" s="326"/>
      <c r="G32" s="385"/>
      <c r="H32" s="385"/>
      <c r="I32" s="385"/>
      <c r="J32" s="346"/>
    </row>
    <row r="33" spans="1:10" ht="18" customHeight="1">
      <c r="A33" s="386" t="s">
        <v>41</v>
      </c>
      <c r="B33" s="342"/>
      <c r="C33" s="177" t="s">
        <v>236</v>
      </c>
      <c r="D33" s="287"/>
      <c r="E33" s="352" t="s">
        <v>235</v>
      </c>
      <c r="G33" s="354" t="s">
        <v>234</v>
      </c>
      <c r="H33" s="385"/>
      <c r="I33" s="387" t="s">
        <v>26</v>
      </c>
      <c r="J33" s="346"/>
    </row>
    <row r="34" spans="1:10" ht="15" customHeight="1">
      <c r="A34" s="388">
        <v>204</v>
      </c>
      <c r="B34" s="342"/>
      <c r="C34" s="287"/>
      <c r="D34" s="185" t="s">
        <v>497</v>
      </c>
      <c r="E34" s="389">
        <f>+'4-Balance Sheet'!H57</f>
        <v>0</v>
      </c>
      <c r="F34" s="326"/>
      <c r="G34" s="389">
        <f>+'4-Balance Sheet'!F57</f>
        <v>0</v>
      </c>
      <c r="H34" s="390"/>
      <c r="I34" s="362">
        <f t="shared" ref="I34:I45" si="1">-(E34-G34)</f>
        <v>0</v>
      </c>
      <c r="J34" s="346"/>
    </row>
    <row r="35" spans="1:10" ht="15" customHeight="1">
      <c r="A35" s="388">
        <v>205</v>
      </c>
      <c r="B35" s="342"/>
      <c r="C35" s="287"/>
      <c r="D35" s="185" t="s">
        <v>498</v>
      </c>
      <c r="E35" s="391">
        <f>+'4-Balance Sheet'!H58</f>
        <v>0</v>
      </c>
      <c r="F35" s="326"/>
      <c r="G35" s="391">
        <f>+'4-Balance Sheet'!F58</f>
        <v>0</v>
      </c>
      <c r="H35" s="390"/>
      <c r="I35" s="362">
        <f t="shared" si="1"/>
        <v>0</v>
      </c>
      <c r="J35" s="346"/>
    </row>
    <row r="36" spans="1:10" ht="15" customHeight="1">
      <c r="A36" s="388">
        <v>206</v>
      </c>
      <c r="B36" s="342"/>
      <c r="C36" s="287"/>
      <c r="D36" s="185" t="s">
        <v>150</v>
      </c>
      <c r="E36" s="391">
        <f>+'4-Balance Sheet'!H59</f>
        <v>0</v>
      </c>
      <c r="F36" s="326"/>
      <c r="G36" s="391">
        <f>+'4-Balance Sheet'!F59</f>
        <v>0</v>
      </c>
      <c r="H36" s="390"/>
      <c r="I36" s="362">
        <f t="shared" si="1"/>
        <v>0</v>
      </c>
      <c r="J36" s="346"/>
    </row>
    <row r="37" spans="1:10" ht="15" customHeight="1">
      <c r="A37" s="388">
        <v>207</v>
      </c>
      <c r="B37" s="342"/>
      <c r="C37" s="287"/>
      <c r="D37" s="185" t="s">
        <v>151</v>
      </c>
      <c r="E37" s="391">
        <f>+'4-Balance Sheet'!H60</f>
        <v>0</v>
      </c>
      <c r="F37" s="326"/>
      <c r="G37" s="391">
        <f>+'4-Balance Sheet'!F60</f>
        <v>0</v>
      </c>
      <c r="H37" s="390"/>
      <c r="I37" s="362">
        <f t="shared" si="1"/>
        <v>0</v>
      </c>
      <c r="J37" s="346"/>
    </row>
    <row r="38" spans="1:10" ht="15" customHeight="1">
      <c r="A38" s="388">
        <v>201</v>
      </c>
      <c r="B38" s="342"/>
      <c r="C38" s="287"/>
      <c r="D38" s="185" t="s">
        <v>237</v>
      </c>
      <c r="E38" s="391">
        <f>+'4-Balance Sheet'!H54</f>
        <v>0</v>
      </c>
      <c r="F38" s="326"/>
      <c r="G38" s="391">
        <f>+'4-Balance Sheet'!F54</f>
        <v>0</v>
      </c>
      <c r="H38" s="390"/>
      <c r="I38" s="362">
        <f t="shared" si="1"/>
        <v>0</v>
      </c>
      <c r="J38" s="346"/>
    </row>
    <row r="39" spans="1:10" ht="15" customHeight="1">
      <c r="A39" s="388">
        <v>211</v>
      </c>
      <c r="B39" s="342"/>
      <c r="C39" s="287"/>
      <c r="D39" s="185" t="s">
        <v>153</v>
      </c>
      <c r="E39" s="391">
        <f>+'4-Balance Sheet'!H66</f>
        <v>0</v>
      </c>
      <c r="F39" s="326"/>
      <c r="G39" s="391">
        <f>+'4-Balance Sheet'!F66</f>
        <v>0</v>
      </c>
      <c r="H39" s="390"/>
      <c r="I39" s="362">
        <f t="shared" si="1"/>
        <v>0</v>
      </c>
      <c r="J39" s="346"/>
    </row>
    <row r="40" spans="1:10" ht="15" customHeight="1">
      <c r="A40" s="388">
        <v>202</v>
      </c>
      <c r="B40" s="342"/>
      <c r="C40" s="287"/>
      <c r="D40" s="121" t="s">
        <v>238</v>
      </c>
      <c r="E40" s="391">
        <f>+'4-Balance Sheet'!H55</f>
        <v>0</v>
      </c>
      <c r="F40" s="326"/>
      <c r="G40" s="391">
        <f>+'4-Balance Sheet'!F55</f>
        <v>0</v>
      </c>
      <c r="H40" s="390"/>
      <c r="I40" s="362">
        <f t="shared" si="1"/>
        <v>0</v>
      </c>
      <c r="J40" s="346"/>
    </row>
    <row r="41" spans="1:10" ht="15" customHeight="1">
      <c r="A41" s="388">
        <v>212</v>
      </c>
      <c r="B41" s="342"/>
      <c r="C41" s="287"/>
      <c r="D41" s="121" t="s">
        <v>239</v>
      </c>
      <c r="E41" s="391">
        <f>+'4-Balance Sheet'!H67</f>
        <v>0</v>
      </c>
      <c r="F41" s="326"/>
      <c r="G41" s="391">
        <f>+'4-Balance Sheet'!F67</f>
        <v>0</v>
      </c>
      <c r="H41" s="390"/>
      <c r="I41" s="362">
        <f t="shared" si="1"/>
        <v>0</v>
      </c>
      <c r="J41" s="346"/>
    </row>
    <row r="42" spans="1:10" ht="15" customHeight="1">
      <c r="A42" s="388">
        <v>203</v>
      </c>
      <c r="B42" s="342"/>
      <c r="C42" s="287"/>
      <c r="D42" s="121" t="s">
        <v>517</v>
      </c>
      <c r="E42" s="391">
        <f>+'4-Balance Sheet'!H56</f>
        <v>0</v>
      </c>
      <c r="F42" s="326"/>
      <c r="G42" s="391">
        <f>+'4-Balance Sheet'!F56</f>
        <v>0</v>
      </c>
      <c r="H42" s="390"/>
      <c r="I42" s="362">
        <f t="shared" si="1"/>
        <v>0</v>
      </c>
      <c r="J42" s="346"/>
    </row>
    <row r="43" spans="1:10" ht="15" customHeight="1">
      <c r="A43" s="388">
        <v>213</v>
      </c>
      <c r="B43" s="342"/>
      <c r="C43" s="287"/>
      <c r="D43" s="121" t="s">
        <v>241</v>
      </c>
      <c r="E43" s="391">
        <f>+'4-Balance Sheet'!H68</f>
        <v>0</v>
      </c>
      <c r="F43" s="326"/>
      <c r="G43" s="391">
        <f>+'4-Balance Sheet'!F68</f>
        <v>0</v>
      </c>
      <c r="H43" s="390"/>
      <c r="I43" s="362">
        <f t="shared" si="1"/>
        <v>0</v>
      </c>
      <c r="J43" s="346"/>
    </row>
    <row r="44" spans="1:10" ht="15" customHeight="1">
      <c r="A44" s="392"/>
      <c r="B44" s="342"/>
      <c r="C44" s="287"/>
      <c r="D44" s="185" t="s">
        <v>240</v>
      </c>
      <c r="E44" s="393">
        <f>+'4-Balance Sheet'!H61</f>
        <v>0</v>
      </c>
      <c r="F44" s="326"/>
      <c r="G44" s="393">
        <f>+'4-Balance Sheet'!F61</f>
        <v>0</v>
      </c>
      <c r="H44" s="390"/>
      <c r="I44" s="362">
        <f t="shared" si="1"/>
        <v>0</v>
      </c>
      <c r="J44" s="346"/>
    </row>
    <row r="45" spans="1:10" ht="15" customHeight="1">
      <c r="A45" s="358">
        <v>292</v>
      </c>
      <c r="B45" s="342"/>
      <c r="C45" s="287"/>
      <c r="D45" s="185" t="s">
        <v>496</v>
      </c>
      <c r="E45" s="394">
        <f>+'4-Balance Sheet'!H74</f>
        <v>0</v>
      </c>
      <c r="F45" s="326"/>
      <c r="G45" s="394">
        <f>+'4-Balance Sheet'!F74</f>
        <v>0</v>
      </c>
      <c r="H45" s="293">
        <f>SUM(E34:E45)</f>
        <v>0</v>
      </c>
      <c r="I45" s="362">
        <f t="shared" si="1"/>
        <v>0</v>
      </c>
      <c r="J45" s="346"/>
    </row>
    <row r="46" spans="1:10" ht="3" customHeight="1">
      <c r="A46" s="347"/>
      <c r="B46" s="342"/>
      <c r="C46" s="287"/>
      <c r="D46" s="287"/>
      <c r="F46" s="326"/>
      <c r="G46" s="395"/>
      <c r="H46" s="297"/>
      <c r="I46" s="396"/>
      <c r="J46" s="346"/>
    </row>
    <row r="47" spans="1:10" ht="9" customHeight="1">
      <c r="A47" s="347"/>
      <c r="B47" s="342"/>
      <c r="C47" s="344"/>
      <c r="G47" s="375"/>
      <c r="H47" s="375"/>
      <c r="I47" s="375"/>
      <c r="J47" s="346"/>
    </row>
    <row r="48" spans="1:10" ht="15" customHeight="1">
      <c r="A48" s="347"/>
      <c r="B48" s="342"/>
      <c r="C48" s="177" t="s">
        <v>242</v>
      </c>
      <c r="D48" s="287"/>
      <c r="G48" s="800">
        <f>-SUM(I34:I45)</f>
        <v>0</v>
      </c>
      <c r="H48" s="800"/>
      <c r="I48" s="800"/>
      <c r="J48" s="346"/>
    </row>
    <row r="49" spans="1:10" ht="12" customHeight="1">
      <c r="A49" s="347"/>
      <c r="B49" s="342"/>
      <c r="C49" s="287"/>
      <c r="D49" s="287"/>
      <c r="G49" s="390"/>
      <c r="H49" s="390"/>
      <c r="I49" s="397"/>
      <c r="J49" s="346"/>
    </row>
    <row r="50" spans="1:10" ht="15" customHeight="1">
      <c r="A50" s="371" t="s">
        <v>38</v>
      </c>
      <c r="B50" s="342"/>
      <c r="C50" s="793" t="s">
        <v>243</v>
      </c>
      <c r="D50" s="793"/>
      <c r="E50" s="398">
        <f>'1-Front Page'!I7</f>
        <v>2024</v>
      </c>
      <c r="G50" s="794">
        <f>'4-Balance Sheet'!F11+'4-Balance Sheet'!F12+'4-Balance Sheet'!F13+'4-Balance Sheet'!F14</f>
        <v>0</v>
      </c>
      <c r="H50" s="794"/>
      <c r="I50" s="794"/>
      <c r="J50" s="346"/>
    </row>
    <row r="51" spans="1:10" ht="12" customHeight="1">
      <c r="A51" s="347"/>
      <c r="B51" s="342"/>
      <c r="C51" s="344"/>
      <c r="E51" s="399"/>
      <c r="G51" s="375"/>
      <c r="H51" s="375"/>
      <c r="I51" s="375"/>
      <c r="J51" s="346"/>
    </row>
    <row r="52" spans="1:10" ht="18" customHeight="1">
      <c r="A52" s="347"/>
      <c r="B52" s="342"/>
      <c r="C52" s="344"/>
      <c r="F52" s="400" t="s">
        <v>28</v>
      </c>
      <c r="G52" s="798">
        <f>G31+G48+G50</f>
        <v>0</v>
      </c>
      <c r="H52" s="798"/>
      <c r="I52" s="798"/>
      <c r="J52" s="346"/>
    </row>
    <row r="53" spans="1:10" ht="7.5" customHeight="1">
      <c r="A53" s="347"/>
      <c r="B53" s="342"/>
      <c r="C53" s="344"/>
      <c r="F53" s="401"/>
      <c r="G53" s="375"/>
      <c r="H53" s="375"/>
      <c r="I53" s="375"/>
      <c r="J53" s="346"/>
    </row>
    <row r="54" spans="1:10" ht="7.5" customHeight="1">
      <c r="A54" s="376"/>
      <c r="B54" s="379"/>
      <c r="C54" s="378"/>
      <c r="D54" s="379"/>
      <c r="E54" s="379"/>
      <c r="F54" s="402"/>
      <c r="G54" s="381"/>
      <c r="H54" s="381"/>
      <c r="I54" s="381"/>
      <c r="J54" s="382"/>
    </row>
    <row r="55" spans="1:10" ht="15" customHeight="1">
      <c r="A55" s="795" t="s">
        <v>244</v>
      </c>
      <c r="B55" s="796"/>
      <c r="C55" s="796"/>
      <c r="D55" s="796"/>
      <c r="E55" s="403" t="s">
        <v>29</v>
      </c>
      <c r="F55" s="401"/>
      <c r="G55" s="797">
        <f>G28-G52</f>
        <v>0</v>
      </c>
      <c r="H55" s="797"/>
      <c r="I55" s="797"/>
      <c r="J55" s="346"/>
    </row>
    <row r="56" spans="1:10" ht="9" customHeight="1" thickBot="1">
      <c r="A56" s="404"/>
      <c r="B56" s="405"/>
      <c r="C56" s="405"/>
      <c r="D56" s="405"/>
      <c r="E56" s="405"/>
      <c r="F56" s="406"/>
      <c r="G56" s="407"/>
      <c r="H56" s="407"/>
      <c r="I56" s="408"/>
      <c r="J56" s="409"/>
    </row>
  </sheetData>
  <sheetProtection algorithmName="SHA-512" hashValue="qAjR6eO2zzt6JU+/osEXmi3yWr6mZym4jj4tyJVVX9oZxGGHez9obR4aBmH/Fs6wgqx5uoipMIrpVohE55aIVA==" saltValue="iClbLkWXVX7PbmOOoegGnw==" spinCount="100000" sheet="1" objects="1" scenarios="1" selectLockedCells="1"/>
  <mergeCells count="20">
    <mergeCell ref="A1:J1"/>
    <mergeCell ref="A2:J2"/>
    <mergeCell ref="A3:J3"/>
    <mergeCell ref="A4:J4"/>
    <mergeCell ref="A5:J5"/>
    <mergeCell ref="A8:J8"/>
    <mergeCell ref="A9:D9"/>
    <mergeCell ref="F9:J9"/>
    <mergeCell ref="G12:I12"/>
    <mergeCell ref="G24:I24"/>
    <mergeCell ref="C26:D26"/>
    <mergeCell ref="G26:I26"/>
    <mergeCell ref="A55:D55"/>
    <mergeCell ref="G55:I55"/>
    <mergeCell ref="G28:I28"/>
    <mergeCell ref="G31:I31"/>
    <mergeCell ref="G48:I48"/>
    <mergeCell ref="C50:D50"/>
    <mergeCell ref="G50:I50"/>
    <mergeCell ref="G52:I52"/>
  </mergeCells>
  <conditionalFormatting sqref="G28:I28">
    <cfRule type="cellIs" dxfId="4" priority="2" stopIfTrue="1" operator="equal">
      <formula>$G$52</formula>
    </cfRule>
  </conditionalFormatting>
  <conditionalFormatting sqref="G52:I52">
    <cfRule type="cellIs" dxfId="3" priority="3" stopIfTrue="1" operator="equal">
      <formula>$G$28</formula>
    </cfRule>
  </conditionalFormatting>
  <conditionalFormatting sqref="G55:I55">
    <cfRule type="cellIs" dxfId="2" priority="1" stopIfTrue="1" operator="notEqual">
      <formula>0</formula>
    </cfRule>
  </conditionalFormatting>
  <printOptions horizontalCentered="1" verticalCentered="1"/>
  <pageMargins left="0.47244094488188981" right="0.47244094488188981" top="0.39370078740157483" bottom="0.39370078740157483" header="0.39370078740157483" footer="0.31496062992125984"/>
  <pageSetup scale="98" orientation="portrait" r:id="rId1"/>
  <headerFooter alignWithMargins="0">
    <oddFooter>&amp;CPage 7</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15"/>
    <pageSetUpPr fitToPage="1"/>
  </sheetPr>
  <dimension ref="A1:W71"/>
  <sheetViews>
    <sheetView zoomScaleNormal="100" workbookViewId="0">
      <selection activeCell="B15" sqref="B15"/>
    </sheetView>
  </sheetViews>
  <sheetFormatPr baseColWidth="10" defaultColWidth="9.109375" defaultRowHeight="13.2"/>
  <cols>
    <col min="1" max="1" width="0.6640625" style="227" customWidth="1"/>
    <col min="2" max="2" width="2.109375" style="227" customWidth="1"/>
    <col min="3" max="4" width="3.6640625" style="227" customWidth="1"/>
    <col min="5" max="5" width="1.6640625" style="227" customWidth="1"/>
    <col min="6" max="6" width="8.6640625" style="227" customWidth="1"/>
    <col min="7" max="7" width="3.6640625" style="227" customWidth="1"/>
    <col min="8" max="8" width="11" style="227" customWidth="1"/>
    <col min="9" max="9" width="5.88671875" style="227" customWidth="1"/>
    <col min="10" max="11" width="1.6640625" style="227" customWidth="1"/>
    <col min="12" max="12" width="8.6640625" style="227" customWidth="1"/>
    <col min="13" max="13" width="1.6640625" style="227" customWidth="1"/>
    <col min="14" max="14" width="5.6640625" style="227" customWidth="1"/>
    <col min="15" max="15" width="4.109375" style="227" customWidth="1"/>
    <col min="16" max="16" width="16.6640625" style="227" customWidth="1"/>
    <col min="17" max="17" width="2.6640625" style="227" customWidth="1"/>
    <col min="18" max="18" width="1.109375" style="227" customWidth="1"/>
    <col min="19" max="19" width="10.6640625" style="227" customWidth="1"/>
    <col min="20" max="20" width="1.6640625" style="227" customWidth="1"/>
    <col min="21" max="21" width="5.6640625" style="227" customWidth="1"/>
    <col min="22" max="22" width="0.88671875" style="227" customWidth="1"/>
    <col min="23" max="23" width="1.6640625" style="227" customWidth="1"/>
    <col min="24" max="16384" width="9.109375" style="227"/>
  </cols>
  <sheetData>
    <row r="1" spans="1:23" ht="16.5" customHeight="1" thickBot="1">
      <c r="A1" s="861" t="s">
        <v>520</v>
      </c>
      <c r="B1" s="861"/>
      <c r="C1" s="861"/>
      <c r="D1" s="861"/>
      <c r="E1" s="861"/>
      <c r="F1" s="861"/>
      <c r="G1" s="861"/>
      <c r="H1" s="861"/>
      <c r="I1" s="861"/>
      <c r="J1" s="861"/>
      <c r="K1" s="861"/>
      <c r="L1" s="861"/>
      <c r="M1" s="861"/>
      <c r="N1" s="861"/>
      <c r="O1" s="861"/>
      <c r="P1" s="861"/>
      <c r="Q1" s="861"/>
      <c r="R1" s="861"/>
      <c r="S1" s="861"/>
      <c r="T1" s="861"/>
      <c r="U1" s="861"/>
      <c r="V1" s="861"/>
      <c r="W1" s="861"/>
    </row>
    <row r="2" spans="1:23" ht="18" customHeight="1">
      <c r="A2" s="412"/>
      <c r="B2" s="862" t="s">
        <v>281</v>
      </c>
      <c r="C2" s="862"/>
      <c r="D2" s="862"/>
      <c r="E2" s="862"/>
      <c r="F2" s="862"/>
      <c r="G2" s="413"/>
      <c r="H2" s="413"/>
      <c r="I2" s="413"/>
      <c r="J2" s="413"/>
      <c r="K2" s="413"/>
      <c r="L2" s="413"/>
      <c r="M2" s="413"/>
      <c r="N2" s="413"/>
      <c r="O2" s="413"/>
      <c r="P2" s="413"/>
      <c r="Q2" s="413"/>
      <c r="R2" s="413"/>
      <c r="S2" s="136" t="s">
        <v>245</v>
      </c>
      <c r="T2" s="863">
        <f>'1-Front Page'!I7</f>
        <v>2024</v>
      </c>
      <c r="U2" s="863"/>
      <c r="V2" s="863"/>
      <c r="W2" s="414"/>
    </row>
    <row r="3" spans="1:23" ht="21" customHeight="1">
      <c r="A3" s="415"/>
      <c r="B3" s="864">
        <f>'1-Front Page'!A4</f>
        <v>0</v>
      </c>
      <c r="C3" s="864"/>
      <c r="D3" s="864"/>
      <c r="E3" s="864"/>
      <c r="F3" s="864"/>
      <c r="G3" s="864"/>
      <c r="H3" s="864"/>
      <c r="I3" s="864"/>
      <c r="J3" s="864"/>
      <c r="K3" s="864"/>
      <c r="L3" s="864"/>
      <c r="M3" s="864"/>
      <c r="N3" s="864"/>
      <c r="O3" s="864"/>
      <c r="P3" s="864"/>
      <c r="Q3" s="864"/>
      <c r="R3" s="864"/>
      <c r="S3" s="864"/>
      <c r="T3" s="864"/>
      <c r="U3" s="864"/>
      <c r="V3" s="864"/>
      <c r="W3" s="865"/>
    </row>
    <row r="4" spans="1:23" ht="7.5" customHeight="1" thickBot="1">
      <c r="A4" s="416"/>
      <c r="B4" s="417"/>
      <c r="C4" s="418"/>
      <c r="D4" s="419"/>
      <c r="E4" s="419"/>
      <c r="F4" s="418"/>
      <c r="G4" s="418"/>
      <c r="H4" s="418"/>
      <c r="I4" s="418"/>
      <c r="J4" s="418"/>
      <c r="K4" s="418"/>
      <c r="L4" s="419"/>
      <c r="M4" s="419"/>
      <c r="N4" s="419"/>
      <c r="O4" s="419"/>
      <c r="P4" s="419"/>
      <c r="Q4" s="419"/>
      <c r="R4" s="419"/>
      <c r="S4" s="419"/>
      <c r="T4" s="419"/>
      <c r="U4" s="418"/>
      <c r="V4" s="418"/>
      <c r="W4" s="420"/>
    </row>
    <row r="5" spans="1:23" ht="9" customHeight="1" thickTop="1">
      <c r="A5" s="415"/>
      <c r="B5" s="421"/>
      <c r="D5" s="256"/>
      <c r="E5" s="256"/>
      <c r="L5" s="256"/>
      <c r="M5" s="256"/>
      <c r="N5" s="256"/>
      <c r="O5" s="256"/>
      <c r="P5" s="256"/>
      <c r="Q5" s="256"/>
      <c r="R5" s="256"/>
      <c r="S5" s="256"/>
      <c r="T5" s="256"/>
      <c r="W5" s="422"/>
    </row>
    <row r="6" spans="1:23" ht="16.5" customHeight="1">
      <c r="A6" s="415"/>
      <c r="B6" s="249" t="s">
        <v>30</v>
      </c>
      <c r="C6" s="423" t="s">
        <v>434</v>
      </c>
      <c r="D6" s="256"/>
      <c r="E6" s="256"/>
      <c r="S6" s="866">
        <f>'5-REVENUES'!H56</f>
        <v>0</v>
      </c>
      <c r="T6" s="866"/>
      <c r="U6" s="866"/>
      <c r="V6" s="866"/>
      <c r="W6" s="422"/>
    </row>
    <row r="7" spans="1:23" ht="15" customHeight="1">
      <c r="A7" s="415"/>
      <c r="C7" s="249"/>
      <c r="D7" s="256"/>
      <c r="E7" s="256"/>
      <c r="S7" s="867"/>
      <c r="T7" s="867"/>
      <c r="U7" s="867"/>
      <c r="V7" s="867"/>
      <c r="W7" s="422"/>
    </row>
    <row r="8" spans="1:23" ht="6" customHeight="1">
      <c r="A8" s="415"/>
      <c r="D8" s="256"/>
      <c r="E8" s="256"/>
      <c r="P8" s="868" t="s">
        <v>270</v>
      </c>
      <c r="Q8" s="868"/>
      <c r="W8" s="422"/>
    </row>
    <row r="9" spans="1:23" ht="12.75" customHeight="1">
      <c r="A9" s="415"/>
      <c r="C9" s="424"/>
      <c r="D9" s="256"/>
      <c r="E9" s="256"/>
      <c r="P9" s="868"/>
      <c r="Q9" s="868"/>
      <c r="S9" s="869" t="s">
        <v>271</v>
      </c>
      <c r="T9" s="870"/>
      <c r="U9" s="870"/>
      <c r="V9" s="870"/>
      <c r="W9" s="422"/>
    </row>
    <row r="10" spans="1:23" ht="6" customHeight="1">
      <c r="A10" s="415"/>
      <c r="D10" s="256"/>
      <c r="E10" s="256"/>
      <c r="P10" s="425"/>
      <c r="Q10" s="425"/>
      <c r="W10" s="422"/>
    </row>
    <row r="11" spans="1:23" ht="12.75" customHeight="1">
      <c r="A11" s="415"/>
      <c r="C11" s="426" t="s">
        <v>265</v>
      </c>
      <c r="D11" s="256"/>
      <c r="E11" s="256"/>
      <c r="P11" s="425"/>
      <c r="Q11" s="425"/>
      <c r="S11" s="853"/>
      <c r="T11" s="854"/>
      <c r="U11" s="854"/>
      <c r="V11" s="854"/>
      <c r="W11" s="422"/>
    </row>
    <row r="12" spans="1:23" ht="6" customHeight="1">
      <c r="A12" s="415"/>
      <c r="C12" s="424"/>
      <c r="D12" s="256"/>
      <c r="E12" s="256"/>
      <c r="P12" s="425"/>
      <c r="Q12" s="425"/>
      <c r="S12" s="427"/>
      <c r="T12" s="428"/>
      <c r="U12" s="428"/>
      <c r="V12" s="428"/>
      <c r="W12" s="422"/>
    </row>
    <row r="13" spans="1:23" ht="14.25" customHeight="1">
      <c r="A13" s="415"/>
      <c r="C13" s="429" t="s">
        <v>1</v>
      </c>
      <c r="D13" s="72" t="s">
        <v>246</v>
      </c>
      <c r="N13" s="430"/>
      <c r="O13" s="430"/>
      <c r="P13" s="856">
        <f>'6-EXPENSES'!G72</f>
        <v>0</v>
      </c>
      <c r="Q13" s="856"/>
      <c r="R13" s="431"/>
      <c r="S13" s="857">
        <f>P13</f>
        <v>0</v>
      </c>
      <c r="T13" s="857"/>
      <c r="U13" s="857"/>
      <c r="V13" s="857"/>
      <c r="W13" s="422"/>
    </row>
    <row r="14" spans="1:23" ht="14.25" customHeight="1">
      <c r="A14" s="415"/>
      <c r="C14" s="429" t="s">
        <v>2</v>
      </c>
      <c r="D14" s="227" t="s">
        <v>438</v>
      </c>
      <c r="N14" s="430"/>
      <c r="O14" s="430"/>
      <c r="P14" s="816">
        <f>'5-REVENUES'!H45+'5-REVENUES'!H46+'5-REVENUES'!H48</f>
        <v>0</v>
      </c>
      <c r="Q14" s="816"/>
      <c r="R14" s="431"/>
      <c r="S14" s="817">
        <f>P14</f>
        <v>0</v>
      </c>
      <c r="T14" s="817"/>
      <c r="U14" s="817"/>
      <c r="V14" s="817"/>
      <c r="W14" s="422"/>
    </row>
    <row r="15" spans="1:23" ht="14.25" customHeight="1">
      <c r="A15" s="415"/>
      <c r="C15" s="429" t="s">
        <v>3</v>
      </c>
      <c r="D15" s="26" t="s">
        <v>523</v>
      </c>
      <c r="E15" s="26"/>
      <c r="F15" s="16"/>
      <c r="G15" s="16"/>
      <c r="H15" s="16"/>
      <c r="I15" s="16"/>
      <c r="J15" s="16"/>
      <c r="K15" s="16"/>
      <c r="L15" s="16"/>
      <c r="M15" s="16"/>
      <c r="N15" s="27"/>
      <c r="O15" s="430"/>
      <c r="P15" s="816">
        <f>'5-REVENUES'!H50</f>
        <v>0</v>
      </c>
      <c r="Q15" s="816"/>
      <c r="R15" s="431"/>
      <c r="S15" s="817">
        <f>P15</f>
        <v>0</v>
      </c>
      <c r="T15" s="817"/>
      <c r="U15" s="817"/>
      <c r="V15" s="817"/>
      <c r="W15" s="422"/>
    </row>
    <row r="16" spans="1:23" ht="14.25" customHeight="1">
      <c r="A16" s="415"/>
      <c r="C16" s="429" t="s">
        <v>4</v>
      </c>
      <c r="D16" s="818" t="s">
        <v>435</v>
      </c>
      <c r="E16" s="818"/>
      <c r="F16" s="818"/>
      <c r="G16" s="818"/>
      <c r="H16" s="818"/>
      <c r="I16" s="818"/>
      <c r="J16" s="818"/>
      <c r="K16" s="818"/>
      <c r="L16" s="818"/>
      <c r="M16" s="818"/>
      <c r="N16" s="818"/>
      <c r="O16" s="430"/>
      <c r="P16" s="816">
        <f>'5-REVENUES'!H43</f>
        <v>0</v>
      </c>
      <c r="Q16" s="816"/>
      <c r="R16" s="431"/>
      <c r="S16" s="817">
        <f>P16</f>
        <v>0</v>
      </c>
      <c r="T16" s="817"/>
      <c r="U16" s="817"/>
      <c r="V16" s="817"/>
      <c r="W16" s="422"/>
    </row>
    <row r="17" spans="1:23" ht="14.25" customHeight="1">
      <c r="A17" s="415"/>
      <c r="C17" s="429" t="s">
        <v>5</v>
      </c>
      <c r="D17" s="72" t="s">
        <v>247</v>
      </c>
      <c r="E17" s="432"/>
      <c r="F17" s="432"/>
      <c r="G17" s="858" t="s">
        <v>267</v>
      </c>
      <c r="H17" s="858"/>
      <c r="I17" s="858"/>
      <c r="J17" s="858"/>
      <c r="K17" s="858"/>
      <c r="L17" s="858"/>
      <c r="M17" s="858"/>
      <c r="N17" s="858"/>
      <c r="O17" s="433"/>
      <c r="P17" s="434"/>
      <c r="Q17" s="434"/>
      <c r="R17" s="431"/>
      <c r="S17" s="860"/>
      <c r="T17" s="860"/>
      <c r="U17" s="860"/>
      <c r="V17" s="860"/>
      <c r="W17" s="422"/>
    </row>
    <row r="18" spans="1:23" ht="14.25" customHeight="1">
      <c r="A18" s="415"/>
      <c r="C18" s="429"/>
      <c r="D18" s="72"/>
      <c r="E18" s="432"/>
      <c r="F18" s="432"/>
      <c r="G18" s="859"/>
      <c r="H18" s="859"/>
      <c r="I18" s="859"/>
      <c r="J18" s="859"/>
      <c r="K18" s="859"/>
      <c r="L18" s="859"/>
      <c r="M18" s="859"/>
      <c r="N18" s="859"/>
      <c r="O18" s="433"/>
      <c r="P18" s="425"/>
      <c r="Q18" s="425"/>
      <c r="R18" s="431"/>
      <c r="S18" s="860"/>
      <c r="T18" s="860"/>
      <c r="U18" s="860"/>
      <c r="V18" s="860"/>
      <c r="W18" s="422"/>
    </row>
    <row r="19" spans="1:23" ht="14.25" customHeight="1">
      <c r="A19" s="415"/>
      <c r="C19" s="429"/>
      <c r="D19" s="72"/>
      <c r="E19" s="432"/>
      <c r="F19" s="432"/>
      <c r="G19" s="859"/>
      <c r="H19" s="859"/>
      <c r="I19" s="859"/>
      <c r="J19" s="859"/>
      <c r="K19" s="859"/>
      <c r="L19" s="859"/>
      <c r="M19" s="859"/>
      <c r="N19" s="859"/>
      <c r="O19" s="433"/>
      <c r="P19" s="425"/>
      <c r="Q19" s="425"/>
      <c r="R19" s="431"/>
      <c r="S19" s="860"/>
      <c r="T19" s="860"/>
      <c r="U19" s="860"/>
      <c r="V19" s="860"/>
      <c r="W19" s="422"/>
    </row>
    <row r="20" spans="1:23" ht="6.75" customHeight="1">
      <c r="A20" s="415"/>
      <c r="C20" s="429"/>
      <c r="N20" s="430"/>
      <c r="O20" s="430"/>
      <c r="P20" s="435"/>
      <c r="Q20" s="435"/>
      <c r="R20" s="431"/>
      <c r="S20" s="436"/>
      <c r="T20" s="436"/>
      <c r="U20" s="436"/>
      <c r="V20" s="436"/>
      <c r="W20" s="422"/>
    </row>
    <row r="21" spans="1:23" ht="12.75" customHeight="1">
      <c r="A21" s="415"/>
      <c r="C21" s="426" t="s">
        <v>436</v>
      </c>
      <c r="D21" s="256"/>
      <c r="E21" s="256"/>
      <c r="P21" s="425"/>
      <c r="Q21" s="425"/>
      <c r="S21" s="853"/>
      <c r="T21" s="854"/>
      <c r="U21" s="854"/>
      <c r="V21" s="854"/>
      <c r="W21" s="422"/>
    </row>
    <row r="22" spans="1:23" ht="6" customHeight="1">
      <c r="A22" s="415"/>
      <c r="C22" s="424"/>
      <c r="D22" s="256"/>
      <c r="E22" s="256"/>
      <c r="P22" s="425"/>
      <c r="Q22" s="425"/>
      <c r="S22" s="427"/>
      <c r="T22" s="428"/>
      <c r="U22" s="428"/>
      <c r="V22" s="428"/>
      <c r="W22" s="422"/>
    </row>
    <row r="23" spans="1:23" ht="16.5" customHeight="1">
      <c r="A23" s="415"/>
      <c r="C23" s="429" t="s">
        <v>1</v>
      </c>
      <c r="D23" s="227" t="s">
        <v>437</v>
      </c>
      <c r="J23" s="437"/>
      <c r="K23" s="855"/>
      <c r="L23" s="855"/>
      <c r="M23" s="855"/>
      <c r="N23" s="855"/>
      <c r="O23" s="430"/>
      <c r="P23" s="856">
        <f>'6-EXPENSES'!G57+'6-EXPENSES'!G58+'6-EXPENSES'!G59+'6-EXPENSES'!G60</f>
        <v>0</v>
      </c>
      <c r="Q23" s="856"/>
      <c r="R23" s="438"/>
      <c r="S23" s="857">
        <f>P23</f>
        <v>0</v>
      </c>
      <c r="T23" s="857"/>
      <c r="U23" s="857"/>
      <c r="V23" s="857"/>
      <c r="W23" s="422"/>
    </row>
    <row r="24" spans="1:23" ht="13.5" customHeight="1">
      <c r="A24" s="415"/>
      <c r="C24" s="439" t="s">
        <v>2</v>
      </c>
      <c r="D24" s="818" t="s">
        <v>439</v>
      </c>
      <c r="E24" s="818"/>
      <c r="F24" s="818"/>
      <c r="G24" s="818"/>
      <c r="H24" s="818"/>
      <c r="I24" s="818"/>
      <c r="J24" s="818"/>
      <c r="K24" s="818"/>
      <c r="L24" s="818"/>
      <c r="M24" s="818"/>
      <c r="N24" s="818"/>
      <c r="O24" s="430"/>
      <c r="P24" s="816">
        <f>'6-EXPENSES'!G41+'6-EXPENSES'!G42+'6-EXPENSES'!G51</f>
        <v>0</v>
      </c>
      <c r="Q24" s="816"/>
      <c r="R24" s="438"/>
      <c r="S24" s="817">
        <f>P24</f>
        <v>0</v>
      </c>
      <c r="T24" s="817"/>
      <c r="U24" s="817"/>
      <c r="V24" s="817"/>
      <c r="W24" s="422"/>
    </row>
    <row r="25" spans="1:23" ht="12.75" customHeight="1">
      <c r="A25" s="415"/>
      <c r="C25" s="429" t="s">
        <v>3</v>
      </c>
      <c r="D25" s="818" t="s">
        <v>440</v>
      </c>
      <c r="E25" s="818"/>
      <c r="F25" s="818"/>
      <c r="G25" s="818"/>
      <c r="H25" s="818"/>
      <c r="I25" s="818"/>
      <c r="J25" s="818"/>
      <c r="K25" s="818"/>
      <c r="L25" s="818"/>
      <c r="M25" s="818"/>
      <c r="N25" s="818"/>
      <c r="O25" s="430"/>
      <c r="P25" s="819">
        <f>0.25*('5-REVENUES'!H25+'5-REVENUES'!H26+'5-REVENUES'!H27)</f>
        <v>0</v>
      </c>
      <c r="Q25" s="819"/>
      <c r="R25" s="438"/>
      <c r="S25" s="817">
        <f>P25</f>
        <v>0</v>
      </c>
      <c r="T25" s="817"/>
      <c r="U25" s="817"/>
      <c r="V25" s="817"/>
      <c r="W25" s="422"/>
    </row>
    <row r="26" spans="1:23" ht="12.75" customHeight="1">
      <c r="A26" s="415"/>
      <c r="C26" s="429" t="s">
        <v>4</v>
      </c>
      <c r="D26" s="16" t="s">
        <v>524</v>
      </c>
      <c r="E26" s="16"/>
      <c r="F26" s="16"/>
      <c r="G26" s="16"/>
      <c r="H26" s="16"/>
      <c r="I26" s="16"/>
      <c r="J26" s="16"/>
      <c r="K26" s="16"/>
      <c r="L26" s="16"/>
      <c r="M26" s="16"/>
      <c r="N26" s="16"/>
      <c r="O26" s="27"/>
      <c r="P26" s="434"/>
      <c r="Q26" s="434"/>
      <c r="R26" s="438"/>
      <c r="S26" s="852"/>
      <c r="T26" s="852"/>
      <c r="U26" s="852"/>
      <c r="V26" s="852"/>
      <c r="W26" s="422"/>
    </row>
    <row r="27" spans="1:23" ht="7.5" customHeight="1">
      <c r="A27" s="415"/>
      <c r="C27" s="429"/>
      <c r="D27" s="432"/>
      <c r="E27" s="432"/>
      <c r="F27" s="432"/>
      <c r="G27" s="432"/>
      <c r="H27" s="432"/>
      <c r="I27" s="432"/>
      <c r="J27" s="432"/>
      <c r="K27" s="432"/>
      <c r="L27" s="432"/>
      <c r="M27" s="432"/>
      <c r="N27" s="432"/>
      <c r="O27" s="430"/>
      <c r="P27" s="435"/>
      <c r="Q27" s="435"/>
      <c r="R27" s="431"/>
      <c r="S27" s="436"/>
      <c r="T27" s="436"/>
      <c r="U27" s="436"/>
      <c r="V27" s="436"/>
      <c r="W27" s="422"/>
    </row>
    <row r="28" spans="1:23" ht="18" customHeight="1">
      <c r="A28" s="415"/>
      <c r="C28" s="256" t="s">
        <v>441</v>
      </c>
      <c r="D28" s="256"/>
      <c r="E28" s="256"/>
      <c r="S28" s="822">
        <f>SUM(S13:V26)</f>
        <v>0</v>
      </c>
      <c r="T28" s="822"/>
      <c r="U28" s="822"/>
      <c r="V28" s="822"/>
      <c r="W28" s="422"/>
    </row>
    <row r="29" spans="1:23" ht="10.5" customHeight="1">
      <c r="A29" s="415"/>
      <c r="C29" s="256"/>
      <c r="D29" s="256"/>
      <c r="E29" s="256"/>
      <c r="W29" s="422"/>
    </row>
    <row r="30" spans="1:23" ht="13.8">
      <c r="A30" s="415"/>
      <c r="C30" s="423" t="s">
        <v>442</v>
      </c>
      <c r="D30" s="256"/>
      <c r="E30" s="256"/>
      <c r="Q30" s="440" t="s">
        <v>31</v>
      </c>
      <c r="R30" s="440"/>
      <c r="S30" s="823">
        <f>S6-S28</f>
        <v>0</v>
      </c>
      <c r="T30" s="823"/>
      <c r="U30" s="823"/>
      <c r="V30" s="823"/>
      <c r="W30" s="824"/>
    </row>
    <row r="31" spans="1:23" ht="9" customHeight="1">
      <c r="A31" s="415"/>
      <c r="D31" s="256"/>
      <c r="E31" s="256"/>
      <c r="S31" s="441"/>
      <c r="T31" s="441"/>
      <c r="U31" s="441"/>
      <c r="V31" s="441"/>
      <c r="W31" s="422"/>
    </row>
    <row r="32" spans="1:23">
      <c r="A32" s="415"/>
      <c r="B32" s="249" t="s">
        <v>32</v>
      </c>
      <c r="C32" s="442" t="s">
        <v>248</v>
      </c>
      <c r="D32" s="256"/>
      <c r="E32" s="256"/>
      <c r="W32" s="422"/>
    </row>
    <row r="33" spans="1:23" ht="15" customHeight="1">
      <c r="A33" s="415"/>
      <c r="C33" s="423" t="s">
        <v>249</v>
      </c>
      <c r="D33" s="256"/>
      <c r="E33" s="256"/>
      <c r="S33" s="825"/>
      <c r="T33" s="825"/>
      <c r="U33" s="825"/>
      <c r="V33" s="485"/>
      <c r="W33" s="422"/>
    </row>
    <row r="34" spans="1:23" ht="9" customHeight="1">
      <c r="A34" s="415"/>
      <c r="D34" s="256"/>
      <c r="E34" s="256"/>
      <c r="W34" s="422"/>
    </row>
    <row r="35" spans="1:23" ht="15" customHeight="1">
      <c r="A35" s="415"/>
      <c r="C35" s="443" t="s">
        <v>266</v>
      </c>
      <c r="D35" s="256"/>
      <c r="E35" s="256"/>
      <c r="S35" s="846"/>
      <c r="T35" s="846"/>
      <c r="U35" s="846"/>
      <c r="V35" s="444"/>
      <c r="W35" s="422"/>
    </row>
    <row r="36" spans="1:23" ht="9" customHeight="1">
      <c r="A36" s="415"/>
      <c r="D36" s="256"/>
      <c r="E36" s="256"/>
      <c r="W36" s="422"/>
    </row>
    <row r="37" spans="1:23" ht="13.8">
      <c r="A37" s="415"/>
      <c r="C37" s="423" t="s">
        <v>268</v>
      </c>
      <c r="D37" s="256"/>
      <c r="E37" s="256"/>
      <c r="Q37" s="440" t="s">
        <v>33</v>
      </c>
      <c r="R37" s="440"/>
      <c r="S37" s="847">
        <f>S33-S35</f>
        <v>0</v>
      </c>
      <c r="T37" s="847"/>
      <c r="U37" s="847"/>
      <c r="V37" s="847"/>
      <c r="W37" s="848"/>
    </row>
    <row r="38" spans="1:23" ht="10.5" customHeight="1">
      <c r="A38" s="415"/>
      <c r="D38" s="256"/>
      <c r="E38" s="256"/>
      <c r="S38" s="441"/>
      <c r="T38" s="441"/>
      <c r="U38" s="441"/>
      <c r="V38" s="441"/>
      <c r="W38" s="422"/>
    </row>
    <row r="39" spans="1:23" ht="15.6">
      <c r="A39" s="415"/>
      <c r="C39" s="74" t="s">
        <v>269</v>
      </c>
      <c r="D39" s="256"/>
      <c r="E39" s="256"/>
      <c r="Q39" s="440" t="s">
        <v>34</v>
      </c>
      <c r="R39" s="445"/>
      <c r="S39" s="849">
        <f>S30+S37</f>
        <v>0</v>
      </c>
      <c r="T39" s="850"/>
      <c r="U39" s="850"/>
      <c r="V39" s="850"/>
      <c r="W39" s="851"/>
    </row>
    <row r="40" spans="1:23" ht="10.5" customHeight="1">
      <c r="A40" s="415"/>
      <c r="D40" s="256"/>
      <c r="E40" s="256"/>
      <c r="W40" s="422"/>
    </row>
    <row r="41" spans="1:23" ht="15.6">
      <c r="A41" s="415"/>
      <c r="B41" s="249" t="s">
        <v>290</v>
      </c>
      <c r="C41" s="446" t="s">
        <v>443</v>
      </c>
      <c r="D41" s="256"/>
      <c r="E41" s="256"/>
      <c r="Q41" s="445" t="s">
        <v>433</v>
      </c>
      <c r="R41" s="440"/>
      <c r="S41" s="831"/>
      <c r="T41" s="831"/>
      <c r="U41" s="831"/>
      <c r="V41" s="831"/>
      <c r="W41" s="832"/>
    </row>
    <row r="42" spans="1:23" ht="10.5" customHeight="1">
      <c r="A42" s="416"/>
      <c r="B42" s="447"/>
      <c r="C42" s="447"/>
      <c r="D42" s="448"/>
      <c r="E42" s="448"/>
      <c r="F42" s="447"/>
      <c r="G42" s="447"/>
      <c r="H42" s="447"/>
      <c r="I42" s="447"/>
      <c r="J42" s="447"/>
      <c r="K42" s="447"/>
      <c r="L42" s="447"/>
      <c r="M42" s="447"/>
      <c r="N42" s="447"/>
      <c r="O42" s="447"/>
      <c r="P42" s="447"/>
      <c r="Q42" s="447"/>
      <c r="R42" s="447"/>
      <c r="S42" s="447"/>
      <c r="T42" s="447"/>
      <c r="U42" s="447"/>
      <c r="V42" s="447"/>
      <c r="W42" s="449"/>
    </row>
    <row r="43" spans="1:23" ht="7.5" customHeight="1">
      <c r="A43" s="415"/>
      <c r="D43" s="256"/>
      <c r="E43" s="256"/>
      <c r="W43" s="422"/>
    </row>
    <row r="44" spans="1:23" ht="18" customHeight="1">
      <c r="A44" s="833" t="s">
        <v>250</v>
      </c>
      <c r="B44" s="834"/>
      <c r="C44" s="834"/>
      <c r="D44" s="834"/>
      <c r="E44" s="834"/>
      <c r="F44" s="834"/>
      <c r="G44" s="834"/>
      <c r="H44" s="834"/>
      <c r="I44" s="834"/>
      <c r="J44" s="834"/>
      <c r="K44" s="834"/>
      <c r="L44" s="834"/>
      <c r="M44" s="834"/>
      <c r="N44" s="834"/>
      <c r="O44" s="834"/>
      <c r="P44" s="834"/>
      <c r="Q44" s="834"/>
      <c r="R44" s="834"/>
      <c r="S44" s="834"/>
      <c r="T44" s="834"/>
      <c r="U44" s="834"/>
      <c r="V44" s="834"/>
      <c r="W44" s="835"/>
    </row>
    <row r="45" spans="1:23" ht="21" customHeight="1">
      <c r="A45" s="415"/>
      <c r="D45" s="256"/>
      <c r="E45" s="256"/>
      <c r="M45" s="836" t="s">
        <v>116</v>
      </c>
      <c r="N45" s="836"/>
      <c r="O45" s="270"/>
      <c r="P45" s="450" t="s">
        <v>490</v>
      </c>
      <c r="W45" s="422"/>
    </row>
    <row r="46" spans="1:23" ht="15" customHeight="1">
      <c r="A46" s="415"/>
      <c r="C46" s="72" t="s">
        <v>487</v>
      </c>
      <c r="D46" s="256"/>
      <c r="E46" s="256"/>
      <c r="M46" s="837">
        <v>0.09</v>
      </c>
      <c r="N46" s="837"/>
      <c r="O46" s="451" t="s">
        <v>35</v>
      </c>
      <c r="P46" s="452">
        <f>S39</f>
        <v>0</v>
      </c>
      <c r="Q46" s="429" t="s">
        <v>36</v>
      </c>
      <c r="R46" s="429"/>
      <c r="S46" s="821">
        <f>M46*P46</f>
        <v>0</v>
      </c>
      <c r="T46" s="821"/>
      <c r="U46" s="821"/>
      <c r="V46" s="821"/>
      <c r="W46" s="422"/>
    </row>
    <row r="47" spans="1:23" ht="16.5" customHeight="1">
      <c r="A47" s="415"/>
      <c r="C47" s="227" t="s">
        <v>493</v>
      </c>
      <c r="D47" s="256"/>
      <c r="E47" s="256"/>
      <c r="S47" s="441"/>
      <c r="T47" s="441"/>
      <c r="U47" s="441"/>
      <c r="V47" s="441"/>
      <c r="W47" s="422"/>
    </row>
    <row r="48" spans="1:23" ht="21" customHeight="1">
      <c r="A48" s="415"/>
      <c r="D48" s="256"/>
      <c r="E48" s="256"/>
      <c r="M48" s="836" t="s">
        <v>116</v>
      </c>
      <c r="N48" s="836"/>
      <c r="O48" s="270"/>
      <c r="P48" s="270" t="s">
        <v>491</v>
      </c>
      <c r="W48" s="422"/>
    </row>
    <row r="49" spans="1:23" ht="15" customHeight="1">
      <c r="A49" s="415"/>
      <c r="C49" s="227" t="s">
        <v>492</v>
      </c>
      <c r="D49" s="256"/>
      <c r="E49" s="256"/>
      <c r="M49" s="820">
        <v>0.09</v>
      </c>
      <c r="N49" s="820"/>
      <c r="O49" s="451" t="s">
        <v>35</v>
      </c>
      <c r="P49" s="452">
        <f>S41</f>
        <v>0</v>
      </c>
      <c r="Q49" s="429" t="s">
        <v>36</v>
      </c>
      <c r="R49" s="429"/>
      <c r="S49" s="821">
        <f>M49*P49</f>
        <v>0</v>
      </c>
      <c r="T49" s="821"/>
      <c r="U49" s="821"/>
      <c r="V49" s="821"/>
      <c r="W49" s="422"/>
    </row>
    <row r="50" spans="1:23" ht="11.25" customHeight="1">
      <c r="A50" s="415"/>
      <c r="D50" s="256"/>
      <c r="E50" s="256"/>
      <c r="M50" s="453"/>
      <c r="N50" s="453"/>
      <c r="O50" s="451"/>
      <c r="P50" s="454"/>
      <c r="Q50" s="429"/>
      <c r="R50" s="429"/>
      <c r="S50" s="438"/>
      <c r="T50" s="438"/>
      <c r="U50" s="438"/>
      <c r="V50" s="438"/>
      <c r="W50" s="422"/>
    </row>
    <row r="51" spans="1:23" ht="13.5" customHeight="1">
      <c r="A51" s="415"/>
      <c r="C51" s="227" t="s">
        <v>500</v>
      </c>
      <c r="D51" s="256"/>
      <c r="E51" s="256"/>
      <c r="M51" s="453"/>
      <c r="N51" s="453"/>
      <c r="O51" s="451"/>
      <c r="P51" s="454"/>
      <c r="Q51" s="429"/>
      <c r="R51" s="429"/>
      <c r="S51" s="826">
        <f>'4-Balance Sheet'!H57</f>
        <v>0</v>
      </c>
      <c r="T51" s="826"/>
      <c r="U51" s="826"/>
      <c r="V51" s="826"/>
      <c r="W51" s="422"/>
    </row>
    <row r="52" spans="1:23" ht="10.5" customHeight="1">
      <c r="A52" s="415"/>
      <c r="D52" s="256"/>
      <c r="E52" s="256"/>
      <c r="M52" s="453"/>
      <c r="N52" s="453"/>
      <c r="O52" s="451"/>
      <c r="P52" s="454"/>
      <c r="Q52" s="429"/>
      <c r="R52" s="429"/>
      <c r="S52" s="438"/>
      <c r="T52" s="438"/>
      <c r="U52" s="438"/>
      <c r="V52" s="438"/>
      <c r="W52" s="422"/>
    </row>
    <row r="53" spans="1:23" ht="14.25" customHeight="1">
      <c r="A53" s="415"/>
      <c r="C53" s="227" t="s">
        <v>499</v>
      </c>
      <c r="D53" s="256"/>
      <c r="E53" s="256"/>
      <c r="M53" s="453"/>
      <c r="N53" s="453"/>
      <c r="O53" s="451"/>
      <c r="P53" s="454"/>
      <c r="Q53" s="429"/>
      <c r="R53" s="429"/>
      <c r="S53" s="826">
        <f>'4-Balance Sheet'!H21</f>
        <v>0</v>
      </c>
      <c r="T53" s="826"/>
      <c r="U53" s="826"/>
      <c r="V53" s="826"/>
      <c r="W53" s="422"/>
    </row>
    <row r="54" spans="1:23" ht="10.5" customHeight="1">
      <c r="A54" s="415"/>
      <c r="D54" s="256"/>
      <c r="E54" s="256"/>
      <c r="W54" s="422"/>
    </row>
    <row r="55" spans="1:23">
      <c r="A55" s="415"/>
      <c r="C55" s="442" t="s">
        <v>488</v>
      </c>
      <c r="D55" s="256"/>
      <c r="E55" s="256"/>
      <c r="S55" s="838"/>
      <c r="T55" s="838"/>
      <c r="U55" s="838"/>
      <c r="V55" s="444"/>
      <c r="W55" s="422"/>
    </row>
    <row r="56" spans="1:23" ht="10.5" customHeight="1">
      <c r="A56" s="415"/>
      <c r="D56" s="256"/>
      <c r="E56" s="256"/>
      <c r="W56" s="422"/>
    </row>
    <row r="57" spans="1:23" ht="13.8">
      <c r="A57" s="415"/>
      <c r="C57" s="343" t="s">
        <v>504</v>
      </c>
      <c r="D57" s="256"/>
      <c r="E57" s="256"/>
      <c r="I57" s="249">
        <f>'1-Front Page'!I7</f>
        <v>2024</v>
      </c>
      <c r="J57" s="455" t="s">
        <v>505</v>
      </c>
      <c r="S57" s="813">
        <f>IF((S46+S49+S51-S53-S55)&gt;=0,(S46+S49+S51-S53-S55),0)</f>
        <v>0</v>
      </c>
      <c r="T57" s="814"/>
      <c r="U57" s="814"/>
      <c r="V57" s="815"/>
      <c r="W57" s="422"/>
    </row>
    <row r="58" spans="1:23" ht="10.5" customHeight="1">
      <c r="A58" s="415"/>
      <c r="C58" s="343"/>
      <c r="D58" s="256"/>
      <c r="E58" s="256"/>
      <c r="S58" s="456"/>
      <c r="T58" s="454"/>
      <c r="U58" s="454"/>
      <c r="V58" s="454"/>
      <c r="W58" s="422"/>
    </row>
    <row r="59" spans="1:23" ht="13.8">
      <c r="A59" s="415"/>
      <c r="C59" s="343" t="s">
        <v>506</v>
      </c>
      <c r="D59" s="256"/>
      <c r="E59" s="256"/>
      <c r="I59" s="249">
        <f>'1-Front Page'!I7</f>
        <v>2024</v>
      </c>
      <c r="J59" s="455" t="s">
        <v>505</v>
      </c>
      <c r="S59" s="839">
        <f>IF((S46+S49+S51-S53-S55)&lt;0,-(S46+S49+S51-S53-S55),0)</f>
        <v>0</v>
      </c>
      <c r="T59" s="840"/>
      <c r="U59" s="840"/>
      <c r="V59" s="841"/>
      <c r="W59" s="422"/>
    </row>
    <row r="60" spans="1:23" ht="9" customHeight="1">
      <c r="A60" s="415"/>
      <c r="C60" s="343"/>
      <c r="D60" s="256"/>
      <c r="E60" s="256"/>
      <c r="S60" s="456"/>
      <c r="T60" s="454"/>
      <c r="U60" s="454"/>
      <c r="V60" s="454"/>
      <c r="W60" s="422"/>
    </row>
    <row r="61" spans="1:23" ht="9" customHeight="1">
      <c r="A61" s="415"/>
      <c r="C61" s="457"/>
      <c r="D61" s="458"/>
      <c r="E61" s="458"/>
      <c r="F61" s="459"/>
      <c r="G61" s="459"/>
      <c r="H61" s="459"/>
      <c r="I61" s="459"/>
      <c r="J61" s="459"/>
      <c r="K61" s="459"/>
      <c r="L61" s="459"/>
      <c r="M61" s="459"/>
      <c r="N61" s="459"/>
      <c r="O61" s="459"/>
      <c r="P61" s="459"/>
      <c r="Q61" s="459"/>
      <c r="R61" s="459"/>
      <c r="S61" s="460"/>
      <c r="T61" s="459"/>
      <c r="U61" s="461"/>
      <c r="V61" s="454"/>
      <c r="W61" s="422"/>
    </row>
    <row r="62" spans="1:23" ht="13.8">
      <c r="A62" s="415"/>
      <c r="C62" s="462" t="s">
        <v>507</v>
      </c>
      <c r="D62" s="463"/>
      <c r="E62" s="463"/>
      <c r="F62" s="72"/>
      <c r="G62" s="72"/>
      <c r="H62" s="72"/>
      <c r="I62" s="464">
        <f>IF(T2&gt;0,T2+1,0)</f>
        <v>2025</v>
      </c>
      <c r="J62" s="72"/>
      <c r="K62" s="72"/>
      <c r="L62" s="72"/>
      <c r="M62" s="72"/>
      <c r="N62" s="72"/>
      <c r="O62" s="72"/>
      <c r="P62" s="72"/>
      <c r="Q62" s="842">
        <f>S57</f>
        <v>0</v>
      </c>
      <c r="R62" s="842"/>
      <c r="S62" s="842"/>
      <c r="T62" s="842"/>
      <c r="U62" s="843"/>
      <c r="V62" s="454"/>
      <c r="W62" s="422"/>
    </row>
    <row r="63" spans="1:23" ht="13.8">
      <c r="A63" s="415"/>
      <c r="C63" s="465" t="s">
        <v>508</v>
      </c>
      <c r="D63" s="463"/>
      <c r="E63" s="463"/>
      <c r="F63" s="72"/>
      <c r="G63" s="72"/>
      <c r="H63" s="74">
        <f>IF(T2&gt;0,T2+1,0)</f>
        <v>2025</v>
      </c>
      <c r="I63" s="72"/>
      <c r="J63" s="72"/>
      <c r="K63" s="72"/>
      <c r="L63" s="72"/>
      <c r="M63" s="72"/>
      <c r="N63" s="72"/>
      <c r="O63" s="72"/>
      <c r="P63" s="72"/>
      <c r="Q63" s="844"/>
      <c r="R63" s="844"/>
      <c r="S63" s="844"/>
      <c r="T63" s="844"/>
      <c r="U63" s="845"/>
      <c r="V63" s="454"/>
      <c r="W63" s="422"/>
    </row>
    <row r="64" spans="1:23" ht="9" customHeight="1">
      <c r="A64" s="415"/>
      <c r="C64" s="466"/>
      <c r="D64" s="463"/>
      <c r="E64" s="463"/>
      <c r="F64" s="72"/>
      <c r="G64" s="72"/>
      <c r="H64" s="72"/>
      <c r="I64" s="72"/>
      <c r="J64" s="72"/>
      <c r="K64" s="72"/>
      <c r="L64" s="72"/>
      <c r="M64" s="72"/>
      <c r="N64" s="72"/>
      <c r="O64" s="72"/>
      <c r="P64" s="72"/>
      <c r="Q64" s="72"/>
      <c r="R64" s="72"/>
      <c r="S64" s="486"/>
      <c r="T64" s="72"/>
      <c r="U64" s="468"/>
      <c r="V64" s="454"/>
      <c r="W64" s="422"/>
    </row>
    <row r="65" spans="1:23" ht="20.25" customHeight="1">
      <c r="A65" s="415"/>
      <c r="C65" s="462" t="s">
        <v>509</v>
      </c>
      <c r="D65" s="469"/>
      <c r="E65" s="469"/>
      <c r="F65" s="470"/>
      <c r="G65" s="470"/>
      <c r="H65" s="464">
        <f>IF(T2&gt;0,T2+1,0)</f>
        <v>2025</v>
      </c>
      <c r="I65" s="72"/>
      <c r="J65" s="72"/>
      <c r="K65" s="72"/>
      <c r="L65" s="72"/>
      <c r="M65" s="72"/>
      <c r="N65" s="72"/>
      <c r="O65" s="72"/>
      <c r="P65" s="72"/>
      <c r="Q65" s="827">
        <f>IF((Q62-Q63)&gt;=0,(Q62-Q63),0)</f>
        <v>0</v>
      </c>
      <c r="R65" s="827"/>
      <c r="S65" s="827"/>
      <c r="T65" s="827"/>
      <c r="U65" s="828"/>
      <c r="V65" s="454"/>
      <c r="W65" s="422"/>
    </row>
    <row r="66" spans="1:23" ht="6" customHeight="1">
      <c r="A66" s="415"/>
      <c r="C66" s="465"/>
      <c r="D66" s="463"/>
      <c r="E66" s="463"/>
      <c r="F66" s="72"/>
      <c r="G66" s="72"/>
      <c r="H66" s="72"/>
      <c r="I66" s="72"/>
      <c r="J66" s="72"/>
      <c r="K66" s="72"/>
      <c r="L66" s="72"/>
      <c r="M66" s="72"/>
      <c r="N66" s="72"/>
      <c r="O66" s="72"/>
      <c r="P66" s="72"/>
      <c r="Q66" s="72"/>
      <c r="R66" s="72"/>
      <c r="S66" s="467"/>
      <c r="T66" s="72"/>
      <c r="U66" s="468"/>
      <c r="V66" s="454"/>
      <c r="W66" s="422"/>
    </row>
    <row r="67" spans="1:23" ht="19.2">
      <c r="A67" s="415"/>
      <c r="C67" s="471" t="s">
        <v>510</v>
      </c>
      <c r="D67" s="472"/>
      <c r="E67" s="472"/>
      <c r="F67" s="473"/>
      <c r="G67" s="473"/>
      <c r="H67" s="474">
        <f>IF(T2&gt;0,T2+1,0)</f>
        <v>2025</v>
      </c>
      <c r="I67" s="72"/>
      <c r="J67" s="72"/>
      <c r="K67" s="72"/>
      <c r="L67" s="72"/>
      <c r="M67" s="72"/>
      <c r="N67" s="72"/>
      <c r="O67" s="72"/>
      <c r="P67" s="72"/>
      <c r="Q67" s="829">
        <f>IF((Q62-Q63)&lt;0,-(Q62-Q63),0)</f>
        <v>0</v>
      </c>
      <c r="R67" s="829"/>
      <c r="S67" s="829"/>
      <c r="T67" s="829"/>
      <c r="U67" s="830"/>
      <c r="V67" s="454"/>
      <c r="W67" s="422"/>
    </row>
    <row r="68" spans="1:23" ht="9" customHeight="1">
      <c r="A68" s="415"/>
      <c r="C68" s="475"/>
      <c r="D68" s="476"/>
      <c r="E68" s="476"/>
      <c r="F68" s="477"/>
      <c r="G68" s="477"/>
      <c r="H68" s="477"/>
      <c r="I68" s="477"/>
      <c r="J68" s="477"/>
      <c r="K68" s="477"/>
      <c r="L68" s="477"/>
      <c r="M68" s="477"/>
      <c r="N68" s="477"/>
      <c r="O68" s="477"/>
      <c r="P68" s="477"/>
      <c r="Q68" s="477"/>
      <c r="R68" s="477"/>
      <c r="S68" s="478"/>
      <c r="T68" s="477"/>
      <c r="U68" s="479"/>
      <c r="V68" s="454"/>
      <c r="W68" s="422"/>
    </row>
    <row r="69" spans="1:23" ht="9" customHeight="1" thickBot="1">
      <c r="A69" s="480"/>
      <c r="B69" s="267"/>
      <c r="C69" s="267"/>
      <c r="D69" s="481"/>
      <c r="E69" s="481"/>
      <c r="F69" s="267"/>
      <c r="G69" s="267"/>
      <c r="H69" s="267"/>
      <c r="I69" s="267"/>
      <c r="J69" s="267"/>
      <c r="K69" s="267"/>
      <c r="L69" s="267"/>
      <c r="M69" s="267"/>
      <c r="N69" s="267"/>
      <c r="O69" s="267"/>
      <c r="P69" s="267"/>
      <c r="Q69" s="267"/>
      <c r="R69" s="267"/>
      <c r="S69" s="267"/>
      <c r="T69" s="267"/>
      <c r="U69" s="267"/>
      <c r="V69" s="267"/>
      <c r="W69" s="482"/>
    </row>
    <row r="70" spans="1:23" ht="9" customHeight="1">
      <c r="A70" s="413"/>
      <c r="B70" s="413"/>
      <c r="C70" s="413"/>
      <c r="D70" s="483"/>
      <c r="E70" s="483"/>
      <c r="F70" s="413"/>
      <c r="G70" s="413"/>
      <c r="H70" s="413"/>
      <c r="I70" s="413"/>
      <c r="J70" s="413"/>
      <c r="K70" s="413"/>
      <c r="L70" s="413"/>
      <c r="M70" s="413"/>
      <c r="N70" s="413"/>
      <c r="O70" s="413"/>
      <c r="P70" s="413"/>
      <c r="Q70" s="413"/>
      <c r="R70" s="413"/>
      <c r="S70" s="413"/>
      <c r="T70" s="413"/>
      <c r="U70" s="413"/>
      <c r="V70" s="413"/>
      <c r="W70" s="413"/>
    </row>
    <row r="71" spans="1:23" ht="25.5" customHeight="1">
      <c r="A71" s="742" t="s">
        <v>489</v>
      </c>
      <c r="B71" s="742"/>
      <c r="C71" s="742"/>
      <c r="D71" s="742"/>
      <c r="E71" s="811"/>
      <c r="F71" s="811"/>
      <c r="G71" s="811"/>
      <c r="H71" s="811"/>
      <c r="I71" s="811"/>
      <c r="J71" s="811"/>
      <c r="K71" s="811"/>
      <c r="L71" s="811"/>
      <c r="M71" s="811"/>
      <c r="N71" s="811"/>
      <c r="O71" s="811"/>
      <c r="P71" s="484" t="s">
        <v>37</v>
      </c>
      <c r="Q71" s="812"/>
      <c r="R71" s="812"/>
      <c r="S71" s="812"/>
      <c r="T71" s="812"/>
      <c r="U71" s="812"/>
      <c r="V71" s="812"/>
    </row>
  </sheetData>
  <sheetProtection algorithmName="SHA-512" hashValue="lgBniiGlXXEsHhYHScjdm+QJq8kv1YTlXr22S9PfbnsEb5gmpo/P5XlozSpPpQHkxKkyRDpB2l0kIg6r1yNS3A==" saltValue="lXmONa+JyVHpf0jjd/zF6g==" spinCount="100000" sheet="1" objects="1" scenarios="1" selectLockedCells="1"/>
  <mergeCells count="61">
    <mergeCell ref="P14:Q14"/>
    <mergeCell ref="S14:V14"/>
    <mergeCell ref="S7:V7"/>
    <mergeCell ref="P8:Q9"/>
    <mergeCell ref="S9:V9"/>
    <mergeCell ref="S11:V11"/>
    <mergeCell ref="P13:Q13"/>
    <mergeCell ref="S13:V13"/>
    <mergeCell ref="A1:W1"/>
    <mergeCell ref="B2:F2"/>
    <mergeCell ref="T2:V2"/>
    <mergeCell ref="B3:W3"/>
    <mergeCell ref="S6:V6"/>
    <mergeCell ref="D16:N16"/>
    <mergeCell ref="P16:Q16"/>
    <mergeCell ref="S16:V16"/>
    <mergeCell ref="S21:V21"/>
    <mergeCell ref="K23:N23"/>
    <mergeCell ref="P23:Q23"/>
    <mergeCell ref="S23:V23"/>
    <mergeCell ref="G17:N17"/>
    <mergeCell ref="G18:N18"/>
    <mergeCell ref="G19:N19"/>
    <mergeCell ref="S17:V17"/>
    <mergeCell ref="S18:V18"/>
    <mergeCell ref="S19:V19"/>
    <mergeCell ref="S35:U35"/>
    <mergeCell ref="S37:W37"/>
    <mergeCell ref="S39:W39"/>
    <mergeCell ref="D24:N24"/>
    <mergeCell ref="P24:Q24"/>
    <mergeCell ref="S24:V24"/>
    <mergeCell ref="S26:V26"/>
    <mergeCell ref="Q65:U65"/>
    <mergeCell ref="Q67:U67"/>
    <mergeCell ref="S41:W41"/>
    <mergeCell ref="A44:W44"/>
    <mergeCell ref="M45:N45"/>
    <mergeCell ref="M46:N46"/>
    <mergeCell ref="S46:V46"/>
    <mergeCell ref="M48:N48"/>
    <mergeCell ref="S55:U55"/>
    <mergeCell ref="S59:V59"/>
    <mergeCell ref="Q62:U62"/>
    <mergeCell ref="Q63:U63"/>
    <mergeCell ref="A71:D71"/>
    <mergeCell ref="E71:O71"/>
    <mergeCell ref="Q71:V71"/>
    <mergeCell ref="S57:V57"/>
    <mergeCell ref="P15:Q15"/>
    <mergeCell ref="S15:V15"/>
    <mergeCell ref="D25:N25"/>
    <mergeCell ref="P25:Q25"/>
    <mergeCell ref="S25:V25"/>
    <mergeCell ref="M49:N49"/>
    <mergeCell ref="S49:V49"/>
    <mergeCell ref="S28:V28"/>
    <mergeCell ref="S30:W30"/>
    <mergeCell ref="S33:U33"/>
    <mergeCell ref="S53:V53"/>
    <mergeCell ref="S51:V51"/>
  </mergeCells>
  <printOptions horizontalCentered="1" verticalCentered="1"/>
  <pageMargins left="0.51181102362204722" right="0.51181102362204722" top="0.59055118110236227" bottom="0.27559055118110237" header="0.39370078740157483" footer="0.19685039370078741"/>
  <pageSetup scale="85" orientation="portrait" r:id="rId1"/>
  <headerFooter alignWithMargins="0">
    <oddHeader>&amp;L&amp;"Arial,Gras"ARCHIDIOCESE OF MONTREAL&amp;6
&amp;"Arial,Normal"&amp;8
&amp;C&amp;"Arial,Gras"&amp;12DIOCESAN CONTRIBUTION&amp;14
&amp;R&amp;"Arial,Gras"&amp;8SUMMARY
OF ASSESSABLE
REVENUES</oddHeader>
    <oddFooter>&amp;CPage 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7030A0"/>
  </sheetPr>
  <dimension ref="A1:U49"/>
  <sheetViews>
    <sheetView zoomScaleNormal="100" zoomScaleSheetLayoutView="100" workbookViewId="0">
      <selection activeCell="B15" sqref="B15"/>
    </sheetView>
  </sheetViews>
  <sheetFormatPr baseColWidth="10" defaultColWidth="9.109375" defaultRowHeight="13.8"/>
  <cols>
    <col min="1" max="3" width="2.6640625" style="487" customWidth="1"/>
    <col min="4" max="4" width="10.6640625" style="487" customWidth="1"/>
    <col min="5" max="9" width="2.6640625" style="487" customWidth="1"/>
    <col min="10" max="10" width="9.6640625" style="487" customWidth="1"/>
    <col min="11" max="11" width="5.6640625" style="487" customWidth="1"/>
    <col min="12" max="12" width="3" style="487" customWidth="1"/>
    <col min="13" max="13" width="9.109375" style="487" customWidth="1"/>
    <col min="14" max="15" width="4.109375" style="487" customWidth="1"/>
    <col min="16" max="16" width="4.44140625" style="487" customWidth="1"/>
    <col min="17" max="18" width="2.109375" style="487" customWidth="1"/>
    <col min="19" max="20" width="7.6640625" style="487" customWidth="1"/>
    <col min="21" max="16384" width="9.109375" style="487"/>
  </cols>
  <sheetData>
    <row r="1" spans="1:21" ht="16.8">
      <c r="A1" s="886" t="s">
        <v>319</v>
      </c>
      <c r="B1" s="886"/>
      <c r="C1" s="886"/>
      <c r="D1" s="886"/>
      <c r="E1" s="886"/>
      <c r="F1" s="886"/>
      <c r="G1" s="886"/>
      <c r="H1" s="886"/>
      <c r="I1" s="886"/>
      <c r="J1" s="886"/>
      <c r="K1" s="886"/>
      <c r="L1" s="886"/>
      <c r="M1" s="886"/>
      <c r="N1" s="886"/>
      <c r="O1" s="886"/>
      <c r="P1" s="886"/>
      <c r="Q1" s="886"/>
      <c r="R1" s="886"/>
      <c r="S1" s="886"/>
      <c r="T1" s="886"/>
      <c r="U1" s="886"/>
    </row>
    <row r="2" spans="1:21">
      <c r="A2" s="887" t="s">
        <v>521</v>
      </c>
      <c r="B2" s="887"/>
      <c r="C2" s="887"/>
      <c r="D2" s="887"/>
      <c r="E2" s="887"/>
      <c r="F2" s="887"/>
      <c r="G2" s="887"/>
      <c r="H2" s="887"/>
      <c r="I2" s="887"/>
      <c r="J2" s="887"/>
      <c r="K2" s="887"/>
      <c r="L2" s="887"/>
      <c r="M2" s="887"/>
      <c r="N2" s="887"/>
      <c r="O2" s="887"/>
      <c r="P2" s="887"/>
      <c r="Q2" s="887"/>
      <c r="R2" s="887"/>
      <c r="S2" s="887"/>
      <c r="T2" s="887"/>
      <c r="U2" s="887"/>
    </row>
    <row r="3" spans="1:21" ht="13.5" customHeight="1" thickBot="1">
      <c r="A3" s="488"/>
      <c r="S3" s="488"/>
      <c r="U3" s="488"/>
    </row>
    <row r="4" spans="1:21" ht="15.6">
      <c r="A4" s="489" t="s">
        <v>318</v>
      </c>
      <c r="B4" s="490"/>
      <c r="C4" s="490"/>
      <c r="D4" s="490"/>
      <c r="E4" s="490"/>
      <c r="F4" s="490"/>
      <c r="G4" s="490"/>
      <c r="H4" s="490"/>
      <c r="I4" s="897"/>
      <c r="J4" s="897"/>
      <c r="K4" s="897"/>
      <c r="L4" s="897"/>
      <c r="M4" s="897"/>
      <c r="N4" s="897"/>
      <c r="O4" s="897"/>
      <c r="P4" s="897"/>
      <c r="Q4" s="491"/>
      <c r="R4" s="491"/>
      <c r="S4" s="490"/>
      <c r="T4" s="492" t="s">
        <v>317</v>
      </c>
      <c r="U4" s="532">
        <f>'1-Front Page'!I7</f>
        <v>2024</v>
      </c>
    </row>
    <row r="5" spans="1:21" ht="21" customHeight="1" thickBot="1">
      <c r="A5" s="899">
        <f>'1-Front Page'!A4:L4</f>
        <v>0</v>
      </c>
      <c r="B5" s="900"/>
      <c r="C5" s="900"/>
      <c r="D5" s="900"/>
      <c r="E5" s="900"/>
      <c r="F5" s="900"/>
      <c r="G5" s="900"/>
      <c r="H5" s="900"/>
      <c r="I5" s="900"/>
      <c r="J5" s="900"/>
      <c r="K5" s="900"/>
      <c r="L5" s="900"/>
      <c r="M5" s="900"/>
      <c r="N5" s="900"/>
      <c r="O5" s="900"/>
      <c r="P5" s="900"/>
      <c r="Q5" s="900"/>
      <c r="R5" s="900"/>
      <c r="S5" s="900"/>
      <c r="T5" s="900"/>
      <c r="U5" s="901"/>
    </row>
    <row r="6" spans="1:21" ht="20.25" customHeight="1" thickTop="1">
      <c r="A6" s="493" t="s">
        <v>1</v>
      </c>
      <c r="B6" s="487" t="s">
        <v>316</v>
      </c>
      <c r="S6" s="494"/>
      <c r="U6" s="495"/>
    </row>
    <row r="7" spans="1:21" ht="9" customHeight="1">
      <c r="A7" s="496"/>
      <c r="K7" s="497"/>
      <c r="L7" s="498" t="s">
        <v>301</v>
      </c>
      <c r="U7" s="495"/>
    </row>
    <row r="8" spans="1:21">
      <c r="A8" s="496"/>
      <c r="B8" s="487" t="s">
        <v>300</v>
      </c>
      <c r="C8" s="487" t="s">
        <v>315</v>
      </c>
      <c r="L8" s="499"/>
      <c r="U8" s="495"/>
    </row>
    <row r="9" spans="1:21" ht="3" customHeight="1">
      <c r="A9" s="496"/>
      <c r="U9" s="495"/>
    </row>
    <row r="10" spans="1:21">
      <c r="A10" s="496"/>
      <c r="B10" s="487" t="s">
        <v>298</v>
      </c>
      <c r="C10" s="487" t="s">
        <v>314</v>
      </c>
      <c r="L10" s="499"/>
      <c r="U10" s="495"/>
    </row>
    <row r="11" spans="1:21" ht="18" customHeight="1">
      <c r="A11" s="496"/>
      <c r="U11" s="495"/>
    </row>
    <row r="12" spans="1:21" ht="15" customHeight="1">
      <c r="A12" s="500" t="s">
        <v>2</v>
      </c>
      <c r="B12" s="487" t="s">
        <v>313</v>
      </c>
      <c r="C12" s="501"/>
      <c r="D12" s="501"/>
      <c r="E12" s="501"/>
      <c r="F12" s="501"/>
      <c r="G12" s="501"/>
      <c r="H12" s="501"/>
      <c r="I12" s="501"/>
      <c r="J12" s="501"/>
      <c r="K12" s="502"/>
      <c r="L12" s="502"/>
      <c r="M12" s="502"/>
      <c r="N12" s="502"/>
      <c r="O12" s="502"/>
      <c r="P12" s="502"/>
      <c r="Q12" s="502"/>
      <c r="R12" s="502"/>
      <c r="S12" s="502"/>
      <c r="U12" s="495"/>
    </row>
    <row r="13" spans="1:21" ht="6" customHeight="1">
      <c r="A13" s="500"/>
      <c r="C13" s="501"/>
      <c r="D13" s="501"/>
      <c r="E13" s="501"/>
      <c r="F13" s="501"/>
      <c r="G13" s="501"/>
      <c r="H13" s="501"/>
      <c r="I13" s="501"/>
      <c r="J13" s="501"/>
      <c r="K13" s="502"/>
      <c r="L13" s="502"/>
      <c r="M13" s="502"/>
      <c r="N13" s="502"/>
      <c r="O13" s="502"/>
      <c r="P13" s="502"/>
      <c r="Q13" s="502"/>
      <c r="R13" s="502"/>
      <c r="S13" s="502"/>
      <c r="U13" s="495"/>
    </row>
    <row r="14" spans="1:21">
      <c r="A14" s="503"/>
      <c r="B14" s="504" t="s">
        <v>300</v>
      </c>
      <c r="C14" s="504" t="s">
        <v>312</v>
      </c>
      <c r="D14" s="501"/>
      <c r="E14" s="501"/>
      <c r="F14" s="501"/>
      <c r="G14" s="501"/>
      <c r="H14" s="501"/>
      <c r="I14" s="501"/>
      <c r="J14" s="501"/>
      <c r="K14" s="505"/>
      <c r="L14" s="898"/>
      <c r="M14" s="898"/>
      <c r="N14" s="898"/>
      <c r="O14" s="898"/>
      <c r="P14" s="898"/>
      <c r="Q14" s="898"/>
      <c r="R14" s="502"/>
      <c r="S14" s="502"/>
      <c r="U14" s="495"/>
    </row>
    <row r="15" spans="1:21" ht="4.5" customHeight="1">
      <c r="A15" s="503"/>
      <c r="B15" s="504"/>
      <c r="C15" s="504"/>
      <c r="D15" s="501"/>
      <c r="E15" s="501"/>
      <c r="F15" s="501"/>
      <c r="G15" s="501"/>
      <c r="H15" s="501"/>
      <c r="I15" s="501"/>
      <c r="J15" s="501"/>
      <c r="K15" s="502"/>
      <c r="L15" s="502"/>
      <c r="M15" s="502"/>
      <c r="N15" s="502"/>
      <c r="O15" s="502"/>
      <c r="P15" s="502"/>
      <c r="Q15" s="502"/>
      <c r="R15" s="502"/>
      <c r="S15" s="502"/>
      <c r="U15" s="495"/>
    </row>
    <row r="16" spans="1:21">
      <c r="A16" s="503"/>
      <c r="B16" s="504" t="s">
        <v>298</v>
      </c>
      <c r="C16" s="504" t="s">
        <v>311</v>
      </c>
      <c r="D16" s="501"/>
      <c r="E16" s="501"/>
      <c r="F16" s="501"/>
      <c r="G16" s="501"/>
      <c r="H16" s="501"/>
      <c r="I16" s="501"/>
      <c r="J16" s="501"/>
      <c r="K16" s="506"/>
      <c r="L16" s="902"/>
      <c r="M16" s="902"/>
      <c r="N16" s="902"/>
      <c r="O16" s="902"/>
      <c r="P16" s="902"/>
      <c r="Q16" s="902"/>
      <c r="R16" s="902"/>
      <c r="S16" s="902"/>
      <c r="T16" s="902"/>
      <c r="U16" s="903"/>
    </row>
    <row r="17" spans="1:21">
      <c r="A17" s="496"/>
      <c r="L17" s="507"/>
      <c r="M17" s="507"/>
      <c r="N17" s="507"/>
      <c r="O17" s="507"/>
      <c r="P17" s="507"/>
      <c r="Q17" s="507"/>
      <c r="R17" s="507"/>
      <c r="S17" s="507"/>
      <c r="T17" s="507"/>
      <c r="U17" s="508"/>
    </row>
    <row r="18" spans="1:21">
      <c r="A18" s="496"/>
      <c r="B18" s="487" t="s">
        <v>310</v>
      </c>
      <c r="C18" s="509"/>
      <c r="D18" s="509"/>
      <c r="E18" s="875">
        <f>U4</f>
        <v>2024</v>
      </c>
      <c r="F18" s="875"/>
      <c r="G18" s="487" t="s">
        <v>309</v>
      </c>
      <c r="S18" s="894"/>
      <c r="T18" s="894"/>
      <c r="U18" s="495"/>
    </row>
    <row r="19" spans="1:21" ht="6" customHeight="1">
      <c r="A19" s="496"/>
      <c r="S19" s="533"/>
      <c r="T19" s="533"/>
      <c r="U19" s="495"/>
    </row>
    <row r="20" spans="1:21">
      <c r="A20" s="496"/>
      <c r="B20" s="510" t="s">
        <v>308</v>
      </c>
      <c r="S20" s="894"/>
      <c r="T20" s="894"/>
      <c r="U20" s="495"/>
    </row>
    <row r="21" spans="1:21" ht="6" customHeight="1">
      <c r="A21" s="496"/>
      <c r="B21" s="510"/>
      <c r="S21" s="511"/>
      <c r="T21" s="511"/>
      <c r="U21" s="495"/>
    </row>
    <row r="22" spans="1:21" ht="18" customHeight="1" thickBot="1">
      <c r="A22" s="496"/>
      <c r="B22" s="510"/>
      <c r="P22" s="512" t="s">
        <v>307</v>
      </c>
      <c r="S22" s="896">
        <f>S18+S20</f>
        <v>0</v>
      </c>
      <c r="T22" s="896"/>
      <c r="U22" s="495"/>
    </row>
    <row r="23" spans="1:21" ht="12" customHeight="1" thickTop="1">
      <c r="A23" s="496"/>
      <c r="U23" s="495"/>
    </row>
    <row r="24" spans="1:21" ht="40.5" customHeight="1">
      <c r="A24" s="500" t="s">
        <v>3</v>
      </c>
      <c r="B24" s="895" t="s">
        <v>306</v>
      </c>
      <c r="C24" s="895"/>
      <c r="D24" s="895"/>
      <c r="E24" s="895"/>
      <c r="F24" s="895"/>
      <c r="G24" s="895"/>
      <c r="H24" s="895"/>
      <c r="I24" s="895"/>
      <c r="J24" s="895"/>
      <c r="K24" s="895"/>
      <c r="L24" s="895"/>
      <c r="M24" s="895"/>
      <c r="N24" s="895"/>
      <c r="O24" s="895"/>
      <c r="P24" s="895"/>
      <c r="Q24" s="895"/>
      <c r="R24" s="895"/>
      <c r="S24" s="513" t="s">
        <v>305</v>
      </c>
      <c r="T24" s="513" t="s">
        <v>304</v>
      </c>
      <c r="U24" s="495"/>
    </row>
    <row r="25" spans="1:21">
      <c r="A25" s="496"/>
      <c r="B25" s="514" t="s">
        <v>303</v>
      </c>
      <c r="C25" s="515"/>
      <c r="D25" s="515"/>
      <c r="E25" s="515"/>
      <c r="F25" s="515"/>
      <c r="G25" s="515"/>
      <c r="H25" s="515"/>
      <c r="I25" s="515"/>
      <c r="J25" s="515"/>
      <c r="S25" s="516"/>
      <c r="T25" s="517"/>
      <c r="U25" s="495"/>
    </row>
    <row r="26" spans="1:21" ht="16.5" customHeight="1">
      <c r="A26" s="496"/>
      <c r="U26" s="495"/>
    </row>
    <row r="27" spans="1:21">
      <c r="A27" s="500" t="s">
        <v>4</v>
      </c>
      <c r="B27" s="518" t="s">
        <v>30</v>
      </c>
      <c r="C27" s="509" t="s">
        <v>302</v>
      </c>
      <c r="U27" s="495"/>
    </row>
    <row r="28" spans="1:21" ht="9" customHeight="1">
      <c r="A28" s="496"/>
      <c r="L28" s="498" t="s">
        <v>301</v>
      </c>
      <c r="U28" s="495"/>
    </row>
    <row r="29" spans="1:21">
      <c r="A29" s="496"/>
      <c r="C29" s="487" t="s">
        <v>300</v>
      </c>
      <c r="D29" s="487" t="s">
        <v>299</v>
      </c>
      <c r="L29" s="499"/>
      <c r="U29" s="495"/>
    </row>
    <row r="30" spans="1:21" ht="3" customHeight="1">
      <c r="A30" s="496"/>
      <c r="U30" s="495"/>
    </row>
    <row r="31" spans="1:21">
      <c r="A31" s="496"/>
      <c r="C31" s="487" t="s">
        <v>298</v>
      </c>
      <c r="D31" s="487" t="s">
        <v>297</v>
      </c>
      <c r="L31" s="499"/>
      <c r="M31" s="519" t="s">
        <v>296</v>
      </c>
      <c r="N31" s="519"/>
      <c r="O31" s="519"/>
      <c r="P31" s="520"/>
      <c r="Q31" s="893">
        <v>4</v>
      </c>
      <c r="R31" s="893"/>
      <c r="S31" s="893"/>
      <c r="U31" s="495"/>
    </row>
    <row r="32" spans="1:21">
      <c r="A32" s="496"/>
      <c r="U32" s="495"/>
    </row>
    <row r="33" spans="1:21">
      <c r="A33" s="496"/>
      <c r="B33" s="520" t="s">
        <v>32</v>
      </c>
      <c r="C33" s="487" t="s">
        <v>295</v>
      </c>
      <c r="K33" s="521">
        <f>U4</f>
        <v>2024</v>
      </c>
      <c r="L33" s="487" t="s">
        <v>294</v>
      </c>
      <c r="U33" s="495"/>
    </row>
    <row r="34" spans="1:21" ht="4.5" customHeight="1">
      <c r="A34" s="496"/>
      <c r="B34" s="520"/>
      <c r="K34" s="522"/>
      <c r="U34" s="495"/>
    </row>
    <row r="35" spans="1:21" ht="18" customHeight="1" thickBot="1">
      <c r="A35" s="496"/>
      <c r="E35" s="523"/>
      <c r="G35" s="523"/>
      <c r="I35" s="523"/>
      <c r="K35" s="523" t="s">
        <v>293</v>
      </c>
      <c r="L35" s="873"/>
      <c r="M35" s="873"/>
      <c r="N35" s="524" t="s">
        <v>35</v>
      </c>
      <c r="O35" s="892">
        <v>15</v>
      </c>
      <c r="P35" s="892"/>
      <c r="Q35" s="890" t="s">
        <v>36</v>
      </c>
      <c r="R35" s="891"/>
      <c r="S35" s="888">
        <f>L35*O35</f>
        <v>0</v>
      </c>
      <c r="T35" s="889"/>
      <c r="U35" s="495"/>
    </row>
    <row r="36" spans="1:21" ht="14.4" thickTop="1">
      <c r="A36" s="496"/>
      <c r="U36" s="495"/>
    </row>
    <row r="37" spans="1:21">
      <c r="A37" s="496"/>
      <c r="C37" s="874" t="s">
        <v>292</v>
      </c>
      <c r="D37" s="874"/>
      <c r="E37" s="874"/>
      <c r="F37" s="875">
        <f>U4</f>
        <v>2024</v>
      </c>
      <c r="G37" s="875"/>
      <c r="H37" s="487" t="s">
        <v>291</v>
      </c>
      <c r="S37" s="878"/>
      <c r="T37" s="878"/>
      <c r="U37" s="495"/>
    </row>
    <row r="38" spans="1:21">
      <c r="A38" s="496"/>
      <c r="U38" s="495"/>
    </row>
    <row r="39" spans="1:21">
      <c r="A39" s="496"/>
      <c r="B39" s="520" t="s">
        <v>290</v>
      </c>
      <c r="C39" s="487" t="s">
        <v>289</v>
      </c>
      <c r="G39" s="875">
        <f>U4</f>
        <v>2024</v>
      </c>
      <c r="H39" s="875"/>
      <c r="I39" s="487" t="s">
        <v>288</v>
      </c>
      <c r="U39" s="495"/>
    </row>
    <row r="40" spans="1:21">
      <c r="A40" s="496"/>
      <c r="C40" s="525" t="s">
        <v>287</v>
      </c>
      <c r="U40" s="495"/>
    </row>
    <row r="41" spans="1:21" ht="3" customHeight="1">
      <c r="A41" s="496"/>
      <c r="C41" s="494"/>
      <c r="U41" s="495"/>
    </row>
    <row r="42" spans="1:21" ht="18" customHeight="1">
      <c r="A42" s="496"/>
      <c r="C42" s="880"/>
      <c r="D42" s="880"/>
      <c r="E42" s="880"/>
      <c r="F42" s="880"/>
      <c r="G42" s="880"/>
      <c r="H42" s="880"/>
      <c r="I42" s="880"/>
      <c r="J42" s="880"/>
      <c r="K42" s="880"/>
      <c r="L42" s="880"/>
      <c r="M42" s="880"/>
      <c r="N42" s="880"/>
      <c r="O42" s="880"/>
      <c r="P42" s="880"/>
      <c r="Q42" s="880"/>
      <c r="R42" s="880"/>
      <c r="S42" s="880"/>
      <c r="T42" s="880"/>
      <c r="U42" s="881"/>
    </row>
    <row r="43" spans="1:21" ht="18" customHeight="1">
      <c r="A43" s="496"/>
      <c r="C43" s="882"/>
      <c r="D43" s="882"/>
      <c r="E43" s="882"/>
      <c r="F43" s="882"/>
      <c r="G43" s="882"/>
      <c r="H43" s="882"/>
      <c r="I43" s="882"/>
      <c r="J43" s="882"/>
      <c r="K43" s="882"/>
      <c r="L43" s="882"/>
      <c r="M43" s="882"/>
      <c r="N43" s="882"/>
      <c r="O43" s="882"/>
      <c r="P43" s="882"/>
      <c r="Q43" s="882"/>
      <c r="R43" s="882"/>
      <c r="S43" s="882"/>
      <c r="T43" s="882"/>
      <c r="U43" s="883"/>
    </row>
    <row r="44" spans="1:21" ht="15" customHeight="1">
      <c r="A44" s="496"/>
      <c r="U44" s="495"/>
    </row>
    <row r="45" spans="1:21" ht="18" customHeight="1">
      <c r="A45" s="526"/>
      <c r="B45" s="879" t="s">
        <v>37</v>
      </c>
      <c r="C45" s="879"/>
      <c r="D45" s="884"/>
      <c r="E45" s="884"/>
      <c r="F45" s="884"/>
      <c r="G45" s="884"/>
      <c r="H45" s="884"/>
      <c r="I45" s="884"/>
      <c r="J45" s="527"/>
      <c r="K45" s="528" t="s">
        <v>286</v>
      </c>
      <c r="L45" s="529"/>
      <c r="N45" s="884"/>
      <c r="O45" s="884"/>
      <c r="P45" s="884"/>
      <c r="Q45" s="884"/>
      <c r="R45" s="884"/>
      <c r="S45" s="884"/>
      <c r="T45" s="884"/>
      <c r="U45" s="885"/>
    </row>
    <row r="46" spans="1:21" ht="12" customHeight="1">
      <c r="A46" s="496"/>
      <c r="R46" s="9"/>
      <c r="U46" s="495"/>
    </row>
    <row r="47" spans="1:21" ht="6" customHeight="1">
      <c r="A47" s="496"/>
      <c r="U47" s="495"/>
    </row>
    <row r="48" spans="1:21" ht="54" customHeight="1">
      <c r="A48" s="871" t="s">
        <v>285</v>
      </c>
      <c r="B48" s="872"/>
      <c r="C48" s="876" t="s">
        <v>522</v>
      </c>
      <c r="D48" s="876"/>
      <c r="E48" s="876"/>
      <c r="F48" s="876"/>
      <c r="G48" s="876"/>
      <c r="H48" s="876"/>
      <c r="I48" s="876"/>
      <c r="J48" s="876"/>
      <c r="K48" s="876"/>
      <c r="L48" s="876"/>
      <c r="M48" s="876"/>
      <c r="N48" s="876"/>
      <c r="O48" s="876"/>
      <c r="P48" s="876"/>
      <c r="Q48" s="876"/>
      <c r="R48" s="876"/>
      <c r="S48" s="876"/>
      <c r="T48" s="876"/>
      <c r="U48" s="877"/>
    </row>
    <row r="49" spans="1:21" ht="9" customHeight="1" thickBot="1">
      <c r="A49" s="530"/>
      <c r="B49" s="488"/>
      <c r="C49" s="488"/>
      <c r="D49" s="488"/>
      <c r="E49" s="488"/>
      <c r="F49" s="488"/>
      <c r="G49" s="488"/>
      <c r="H49" s="488"/>
      <c r="I49" s="488"/>
      <c r="J49" s="488"/>
      <c r="K49" s="488"/>
      <c r="L49" s="488"/>
      <c r="M49" s="488"/>
      <c r="N49" s="488"/>
      <c r="O49" s="488"/>
      <c r="P49" s="488"/>
      <c r="Q49" s="488"/>
      <c r="R49" s="488"/>
      <c r="S49" s="488"/>
      <c r="T49" s="488"/>
      <c r="U49" s="531"/>
    </row>
  </sheetData>
  <sheetProtection algorithmName="SHA-512" hashValue="UrgaCXYRkOFTbHhYGMFZ+uzAZFFkVSFbqxqMAAt/Mm/9u0868k7+TCl3UpQOnzw6Twz88Vu4LK6cYC2oqkvZXg==" saltValue="0fal4U40dWFd+fnR8cfcww==" spinCount="100000" sheet="1" objects="1" scenarios="1" selectLockedCells="1"/>
  <mergeCells count="28">
    <mergeCell ref="A1:U1"/>
    <mergeCell ref="A2:U2"/>
    <mergeCell ref="S35:T35"/>
    <mergeCell ref="Q35:R35"/>
    <mergeCell ref="O35:P35"/>
    <mergeCell ref="Q31:S31"/>
    <mergeCell ref="S20:T20"/>
    <mergeCell ref="B24:R24"/>
    <mergeCell ref="S22:T22"/>
    <mergeCell ref="E18:F18"/>
    <mergeCell ref="I4:P4"/>
    <mergeCell ref="S18:T18"/>
    <mergeCell ref="L14:Q14"/>
    <mergeCell ref="A5:U5"/>
    <mergeCell ref="L16:U16"/>
    <mergeCell ref="A48:B48"/>
    <mergeCell ref="L35:M35"/>
    <mergeCell ref="C37:E37"/>
    <mergeCell ref="F37:G37"/>
    <mergeCell ref="G39:H39"/>
    <mergeCell ref="C48:U48"/>
    <mergeCell ref="S37:T37"/>
    <mergeCell ref="B45:C45"/>
    <mergeCell ref="C42:U42"/>
    <mergeCell ref="C43:U43"/>
    <mergeCell ref="N45:S45"/>
    <mergeCell ref="T45:U45"/>
    <mergeCell ref="D45:I45"/>
  </mergeCells>
  <printOptions horizontalCentered="1" verticalCentered="1"/>
  <pageMargins left="0.51181102362204722" right="0.31496062992125984" top="0.51181102362204722" bottom="0.39370078740157483" header="0.39370078740157483" footer="0.31496062992125984"/>
  <pageSetup scale="94" orientation="portrait" r:id="rId1"/>
  <headerFooter alignWithMargins="0">
    <oddFooter>&amp;L&amp;9Service aux paroisses&amp;C&amp;9Page 9&amp;R&amp;8&amp;X&amp;D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11</vt:i4>
      </vt:variant>
      <vt:variant>
        <vt:lpstr>Plages nommées</vt:lpstr>
      </vt:variant>
      <vt:variant>
        <vt:i4>9</vt:i4>
      </vt:variant>
    </vt:vector>
  </HeadingPairs>
  <TitlesOfParts>
    <vt:vector size="20" baseType="lpstr">
      <vt:lpstr>1-Front Page</vt:lpstr>
      <vt:lpstr> 2-Team</vt:lpstr>
      <vt:lpstr>3-Infos</vt:lpstr>
      <vt:lpstr>4-Balance Sheet</vt:lpstr>
      <vt:lpstr>5-REVENUES</vt:lpstr>
      <vt:lpstr>6-EXPENSES</vt:lpstr>
      <vt:lpstr>7-Verif. R - E</vt:lpstr>
      <vt:lpstr>8-Diocesan Contribution</vt:lpstr>
      <vt:lpstr>9-Report masses to be celebrat</vt:lpstr>
      <vt:lpstr>10-Dedicated Donations Summary</vt:lpstr>
      <vt:lpstr>12-Computer configuration</vt:lpstr>
      <vt:lpstr>' 2-Team'!Zone_d_impression</vt:lpstr>
      <vt:lpstr>'1-Front Page'!Zone_d_impression</vt:lpstr>
      <vt:lpstr>'3-Infos'!Zone_d_impression</vt:lpstr>
      <vt:lpstr>'4-Balance Sheet'!Zone_d_impression</vt:lpstr>
      <vt:lpstr>'5-REVENUES'!Zone_d_impression</vt:lpstr>
      <vt:lpstr>'6-EXPENSES'!Zone_d_impression</vt:lpstr>
      <vt:lpstr>'7-Verif. R - E'!Zone_d_impression</vt:lpstr>
      <vt:lpstr>'8-Diocesan Contribution'!Zone_d_impression</vt:lpstr>
      <vt:lpstr>'9-Report masses to be celebrat'!Zone_d_impression</vt:lpstr>
    </vt:vector>
  </TitlesOfParts>
  <Company>AdeM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AdeM</dc:creator>
  <cp:lastModifiedBy>Caroline Tanguay</cp:lastModifiedBy>
  <cp:lastPrinted>2022-12-06T16:10:13Z</cp:lastPrinted>
  <dcterms:created xsi:type="dcterms:W3CDTF">2007-01-22T18:13:17Z</dcterms:created>
  <dcterms:modified xsi:type="dcterms:W3CDTF">2025-02-03T14:25:47Z</dcterms:modified>
</cp:coreProperties>
</file>